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540" activeTab="2"/>
  </bookViews>
  <sheets>
    <sheet name="Total for 501 - Drift" sheetId="1" r:id="rId1"/>
    <sheet name="Udvalget for Plan og Teknik" sheetId="2" r:id="rId2"/>
    <sheet name="Forslag til omplacering" sheetId="3" r:id="rId3"/>
  </sheets>
  <definedNames>
    <definedName name="_xlnm.Print_Area" localSheetId="0">'Total for 501 - Drift'!$A$1:$F$16</definedName>
  </definedNames>
  <calcPr fullCalcOnLoad="1"/>
</workbook>
</file>

<file path=xl/sharedStrings.xml><?xml version="1.0" encoding="utf-8"?>
<sst xmlns="http://schemas.openxmlformats.org/spreadsheetml/2006/main" count="186" uniqueCount="151">
  <si>
    <t>Bilag 1</t>
  </si>
  <si>
    <t>Virksomhed</t>
  </si>
  <si>
    <t>Indenfor rammen</t>
  </si>
  <si>
    <t>Forbrug</t>
  </si>
  <si>
    <t>%-forbrug</t>
  </si>
  <si>
    <t>sidste år</t>
  </si>
  <si>
    <t>Note</t>
  </si>
  <si>
    <t>Funktion</t>
  </si>
  <si>
    <t>00.48</t>
  </si>
  <si>
    <t>Tekst</t>
  </si>
  <si>
    <t>Vandløbsvæsen</t>
  </si>
  <si>
    <t>Fælles formål</t>
  </si>
  <si>
    <t>00.52</t>
  </si>
  <si>
    <t>Miljøbeskyttelse</t>
  </si>
  <si>
    <t>00.25</t>
  </si>
  <si>
    <t>Faste ejendomme</t>
  </si>
  <si>
    <t>Offentlige toiletter</t>
  </si>
  <si>
    <t>00.28</t>
  </si>
  <si>
    <t>Fritidsområder</t>
  </si>
  <si>
    <t>02.22</t>
  </si>
  <si>
    <t>Fælles funktioner</t>
  </si>
  <si>
    <t>02.28</t>
  </si>
  <si>
    <t>Kommunale veje</t>
  </si>
  <si>
    <t>I alt indenfor rammen</t>
  </si>
  <si>
    <t>Bilag 2</t>
  </si>
  <si>
    <t>Udenfor Rammen</t>
  </si>
  <si>
    <t>I alt udenfor rammen</t>
  </si>
  <si>
    <t>Nr. 501</t>
  </si>
  <si>
    <t>Drift</t>
  </si>
  <si>
    <t>Vedligeholdelse af vandløb</t>
  </si>
  <si>
    <t>Driftsbygninger, pladser</t>
  </si>
  <si>
    <t>Virksomheden 501 - Drift</t>
  </si>
  <si>
    <t>I alt Virksomheden 501 - Drift</t>
  </si>
  <si>
    <t>Forbrug pr.</t>
  </si>
  <si>
    <t>Legepladser</t>
  </si>
  <si>
    <t>Sig, Tambours Have</t>
  </si>
  <si>
    <t xml:space="preserve">Varde, Kolonihaver </t>
  </si>
  <si>
    <t>Varde Minibyen</t>
  </si>
  <si>
    <t>071001</t>
  </si>
  <si>
    <t xml:space="preserve">Fælles udgifter og indt. </t>
  </si>
  <si>
    <t>071010</t>
  </si>
  <si>
    <t>Arbejder for fremmed regning</t>
  </si>
  <si>
    <t>Transport og infrastruktur</t>
  </si>
  <si>
    <t>Slidlag</t>
  </si>
  <si>
    <t>Varde Vestervold 18 c</t>
  </si>
  <si>
    <t>Korrigeret</t>
  </si>
  <si>
    <t xml:space="preserve">Korrigeret </t>
  </si>
  <si>
    <t>% forbrug</t>
  </si>
  <si>
    <t>af budget</t>
  </si>
  <si>
    <t>Udenfor rammen</t>
  </si>
  <si>
    <t>071015</t>
  </si>
  <si>
    <t xml:space="preserve">Indenfor rammen          </t>
  </si>
  <si>
    <t xml:space="preserve"> Naturpleje, fortidsminder</t>
  </si>
  <si>
    <t>080020</t>
  </si>
  <si>
    <t>Maskinafd. - indkøb/udf.opg</t>
  </si>
  <si>
    <t>Udvalget for Plan og Teknik</t>
  </si>
  <si>
    <t>Udvalg for Plan og Teknik</t>
  </si>
  <si>
    <t>I alt virksomheden Drift</t>
  </si>
  <si>
    <t>for Udvalget Plan og Teknik</t>
  </si>
  <si>
    <t>Nødhjælpsposter, stranden</t>
  </si>
  <si>
    <t>080015</t>
  </si>
  <si>
    <t>Olieforurening - strande</t>
  </si>
  <si>
    <t>Kantinen, Materielgård, Sig</t>
  </si>
  <si>
    <t>Disponeret</t>
  </si>
  <si>
    <t>Ledelse og administration</t>
  </si>
  <si>
    <t>Vejvandsbidrag</t>
  </si>
  <si>
    <t>071020</t>
  </si>
  <si>
    <t xml:space="preserve"> Virksomhedscentre</t>
  </si>
  <si>
    <t>Vedligeh legepladsredsk.</t>
  </si>
  <si>
    <t>Grønne områder/Idrætsanlæg og parker</t>
  </si>
  <si>
    <t>020001</t>
  </si>
  <si>
    <t>010008</t>
  </si>
  <si>
    <t>Betalingstoiletter strand/turistbyer</t>
  </si>
  <si>
    <t>Højtryksspuling af drænledninger i Vejers</t>
  </si>
  <si>
    <t>020005</t>
  </si>
  <si>
    <t>020007</t>
  </si>
  <si>
    <t>020010</t>
  </si>
  <si>
    <t>020015</t>
  </si>
  <si>
    <t>020016</t>
  </si>
  <si>
    <t>020017</t>
  </si>
  <si>
    <t>080010</t>
  </si>
  <si>
    <t>Servicefunktioner</t>
  </si>
  <si>
    <t>Vejvedligeholdelse</t>
  </si>
  <si>
    <t>010005</t>
  </si>
  <si>
    <t>Strandrensning</t>
  </si>
  <si>
    <t>Mer-/mindre</t>
  </si>
  <si>
    <t>forbrug</t>
  </si>
  <si>
    <t>Vintervedligeholdelse</t>
  </si>
  <si>
    <t>Ingen bemærkninger</t>
  </si>
  <si>
    <t>Budget 2014</t>
  </si>
  <si>
    <t>020008</t>
  </si>
  <si>
    <t>Varde Midtby - Byinventar m.v.</t>
  </si>
  <si>
    <t>Forventet mindreforbrug, som skyldes nedgang i bemanding, overførsel fra 2013 samt mindre varmeforbrug.</t>
  </si>
  <si>
    <t>Usædvanlig mild vinter, som gør at budgettet ikke forventes brugt i 2014.</t>
  </si>
  <si>
    <t xml:space="preserve"> </t>
  </si>
  <si>
    <t>Forventet mindreforbrug, som svarer til overførslen fra 2013.</t>
  </si>
  <si>
    <t>Note:</t>
  </si>
  <si>
    <t>31.08.14</t>
  </si>
  <si>
    <t>Budgetopfølgning pr. 31.08.2014</t>
  </si>
  <si>
    <t>31.08.2014</t>
  </si>
  <si>
    <t>Forslag til budgetomplacering</t>
  </si>
  <si>
    <t>Betalingstoiletter</t>
  </si>
  <si>
    <t>Pulje til fordeling</t>
  </si>
  <si>
    <t>Øs-nr.</t>
  </si>
  <si>
    <t>071 01 100-50</t>
  </si>
  <si>
    <t>201 03 200-6</t>
  </si>
  <si>
    <t>Maskinafdeling, anskaffelser</t>
  </si>
  <si>
    <t>201 05 664-04</t>
  </si>
  <si>
    <t>Flyttes til</t>
  </si>
  <si>
    <t>010 08 104-09</t>
  </si>
  <si>
    <t>Park drift</t>
  </si>
  <si>
    <t>020 01 150-07</t>
  </si>
  <si>
    <t>Tambours Have</t>
  </si>
  <si>
    <t>020 10 050-00</t>
  </si>
  <si>
    <t>Minibyen</t>
  </si>
  <si>
    <t>020 16 050-08</t>
  </si>
  <si>
    <t>211 20 102-06</t>
  </si>
  <si>
    <t>Strategipuljen</t>
  </si>
  <si>
    <t>Ca. 1.8 mio. kr. vedrører den milde vinter, som har tærret på driftsbudgettet på både park- og vejområdet.</t>
  </si>
  <si>
    <t>Forventet</t>
  </si>
  <si>
    <t>Forslag til</t>
  </si>
  <si>
    <t>Vandløb incl. naturpleje</t>
  </si>
  <si>
    <t>Udmelding fra forsyningen er en forventet investering på 47.600.000 kr. i 2014. Hvis procentsatsen bibeholdes på 6%, vil det give en merudgift på ca. 215.000                                                De 900.000 kr. vedrører afgørelsen fra august på efterbetaling fra 2012.</t>
  </si>
  <si>
    <t>Forventet mindreforbrug med alm. vinter (Et gennemsnitlig forbrug 2. halvår i 5 år er ca. 5,5 mio. kr. )</t>
  </si>
  <si>
    <t>Regnskab 14</t>
  </si>
  <si>
    <t>Forventet merforbrug som skal ses i sammenhæng med den milde vinter og "bodilstorm" samt overførsel af underskud fra tidligere år .</t>
  </si>
  <si>
    <t>Billetsalg - med undtagelse af jubilæumsugen - har være mindre end budgetteret.</t>
  </si>
  <si>
    <t>Over flere år er der sket en nedgang i besøgstallet. Tilmed kommer der flere huse som skal vedligeholdes.</t>
  </si>
  <si>
    <t>Forventet mindreforbrug incl. overførsel fra 2013.</t>
  </si>
  <si>
    <t>1 mio. fra tidligere strategipulje overføres til at dække underskud på andre konti.</t>
  </si>
  <si>
    <t>I skemaet er indarbejdet forslag til budgetomplacering, således at underskud minimeres.</t>
  </si>
  <si>
    <t xml:space="preserve">Forventet merforbrug som skal ses i sammen-hæng med den milde vinter og "bodilstorm" samt overførsel af underskud fra tidligere år. </t>
  </si>
  <si>
    <t>Forventet mindreforbrug.</t>
  </si>
  <si>
    <t>Betalingstoiletter indstillet.</t>
  </si>
  <si>
    <t>Forventet merforbrug.</t>
  </si>
  <si>
    <t>Ingen bemærkninger.</t>
  </si>
  <si>
    <t>Indtægt fra Jobcenter.</t>
  </si>
  <si>
    <t>Forventet mindreforbrug - udsættelse af maskinindkøb.</t>
  </si>
  <si>
    <t>Forventet mindreindtægt.</t>
  </si>
  <si>
    <t>Skønnet merforbrug - Manglende salg af kursusdage til  Dansk Energi.</t>
  </si>
  <si>
    <t>Rest som ikke disponeres i 2014. Overføres til 2015.</t>
  </si>
  <si>
    <t>Det samlede merforbrug bliver ca. 2,1 mio. Kr. som svarer til underskuddet fra 2013.</t>
  </si>
  <si>
    <t>Note 1</t>
  </si>
  <si>
    <t>Note 2</t>
  </si>
  <si>
    <t>budgetompl. 2014</t>
  </si>
  <si>
    <t>010 05 102-02</t>
  </si>
  <si>
    <t>Note 1: I denne kolonne er + = merforbrug og - = mindreforbrug</t>
  </si>
  <si>
    <t>Note 2: I denne kolonne er + = beløb som fratrækkes kontoen og - = beløb som tilføres kontoen</t>
  </si>
  <si>
    <t>Total beløb til omplacering</t>
  </si>
  <si>
    <t>Total beløb omplaceret</t>
  </si>
  <si>
    <t>Udgift drift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</si>
</sst>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4" borderId="3" applyNumberFormat="0" applyAlignment="0" applyProtection="0"/>
    <xf numFmtId="0" fontId="1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justify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justify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9" fontId="6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33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8" fillId="0" borderId="0" xfId="4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 indent="1"/>
    </xf>
    <xf numFmtId="3" fontId="2" fillId="0" borderId="13" xfId="0" applyNumberFormat="1" applyFont="1" applyBorder="1" applyAlignment="1">
      <alignment vertical="top"/>
    </xf>
    <xf numFmtId="17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181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indent="2"/>
    </xf>
    <xf numFmtId="3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3" fontId="8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justify" wrapText="1" indent="1"/>
    </xf>
    <xf numFmtId="11" fontId="2" fillId="0" borderId="11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51" applyFont="1" applyFill="1" applyBorder="1" applyAlignment="1">
      <alignment wrapText="1"/>
      <protection/>
    </xf>
    <xf numFmtId="0" fontId="1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2" borderId="14" xfId="51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8" sqref="I8"/>
    </sheetView>
  </sheetViews>
  <sheetFormatPr defaultColWidth="9.28125" defaultRowHeight="12.75"/>
  <cols>
    <col min="1" max="1" width="7.00390625" style="34" customWidth="1"/>
    <col min="2" max="2" width="39.7109375" style="34" customWidth="1"/>
    <col min="3" max="3" width="13.28125" style="34" customWidth="1"/>
    <col min="4" max="5" width="15.28125" style="34" customWidth="1"/>
    <col min="6" max="6" width="13.57421875" style="34" customWidth="1"/>
    <col min="7" max="7" width="9.28125" style="35" customWidth="1"/>
    <col min="8" max="8" width="12.57421875" style="35" customWidth="1"/>
    <col min="9" max="9" width="14.57421875" style="35" bestFit="1" customWidth="1"/>
    <col min="10" max="16384" width="9.28125" style="34" customWidth="1"/>
  </cols>
  <sheetData>
    <row r="2" spans="1:2" ht="15.75">
      <c r="A2" s="33"/>
      <c r="B2" s="33" t="s">
        <v>31</v>
      </c>
    </row>
    <row r="3" ht="15.75">
      <c r="B3" s="33"/>
    </row>
    <row r="4" spans="1:2" ht="15.75">
      <c r="A4" s="33"/>
      <c r="B4" s="33" t="s">
        <v>98</v>
      </c>
    </row>
    <row r="6" spans="1:6" ht="15.75">
      <c r="A6" s="35"/>
      <c r="B6" s="41"/>
      <c r="C6" s="41" t="s">
        <v>45</v>
      </c>
      <c r="D6" s="51" t="s">
        <v>63</v>
      </c>
      <c r="E6" s="51" t="s">
        <v>33</v>
      </c>
      <c r="F6" s="55" t="s">
        <v>47</v>
      </c>
    </row>
    <row r="7" spans="1:9" ht="15.75">
      <c r="A7" s="33"/>
      <c r="B7" s="42"/>
      <c r="C7" s="46" t="s">
        <v>89</v>
      </c>
      <c r="D7" s="52">
        <v>2014</v>
      </c>
      <c r="E7" s="86" t="s">
        <v>99</v>
      </c>
      <c r="F7" s="46" t="s">
        <v>48</v>
      </c>
      <c r="I7" s="36"/>
    </row>
    <row r="8" spans="1:9" ht="15.75">
      <c r="A8" s="33"/>
      <c r="B8" s="58"/>
      <c r="C8" s="47"/>
      <c r="D8" s="53"/>
      <c r="E8" s="53"/>
      <c r="F8" s="47"/>
      <c r="I8" s="36"/>
    </row>
    <row r="9" spans="2:6" ht="15.75">
      <c r="B9" s="43" t="s">
        <v>55</v>
      </c>
      <c r="C9" s="48">
        <f>'Udvalget for Plan og Teknik'!C69</f>
        <v>76070836</v>
      </c>
      <c r="D9" s="48">
        <f>'Udvalget for Plan og Teknik'!D69</f>
        <v>0</v>
      </c>
      <c r="E9" s="48">
        <f>'Udvalget for Plan og Teknik'!E69</f>
        <v>47365758</v>
      </c>
      <c r="F9" s="62">
        <f>E9/C9*100</f>
        <v>62.26533122365054</v>
      </c>
    </row>
    <row r="10" spans="2:9" s="75" customFormat="1" ht="15.75">
      <c r="B10" s="77" t="s">
        <v>51</v>
      </c>
      <c r="C10" s="78">
        <f>'Udvalget for Plan og Teknik'!C48</f>
        <v>61812476</v>
      </c>
      <c r="D10" s="78">
        <f>'Udvalget for Plan og Teknik'!D48</f>
        <v>0</v>
      </c>
      <c r="E10" s="78">
        <f>'Udvalget for Plan og Teknik'!E48</f>
        <v>44504261</v>
      </c>
      <c r="F10" s="77"/>
      <c r="G10" s="76"/>
      <c r="H10" s="76"/>
      <c r="I10" s="76"/>
    </row>
    <row r="11" spans="2:9" s="75" customFormat="1" ht="15.75">
      <c r="B11" s="77" t="s">
        <v>49</v>
      </c>
      <c r="C11" s="78">
        <f>'Udvalget for Plan og Teknik'!C67</f>
        <v>14258360</v>
      </c>
      <c r="D11" s="78">
        <f>'Udvalget for Plan og Teknik'!D67</f>
        <v>0</v>
      </c>
      <c r="E11" s="78">
        <f>'Udvalget for Plan og Teknik'!E67</f>
        <v>2861497</v>
      </c>
      <c r="F11" s="77"/>
      <c r="G11" s="76"/>
      <c r="H11" s="76"/>
      <c r="I11" s="76"/>
    </row>
    <row r="12" spans="2:6" ht="15.75">
      <c r="B12" s="43"/>
      <c r="C12" s="43"/>
      <c r="D12" s="50"/>
      <c r="E12" s="50"/>
      <c r="F12" s="43"/>
    </row>
    <row r="13" spans="2:6" ht="15.75">
      <c r="B13" s="44"/>
      <c r="C13" s="48"/>
      <c r="D13" s="54"/>
      <c r="E13" s="54"/>
      <c r="F13" s="43"/>
    </row>
    <row r="14" spans="2:6" ht="15.75">
      <c r="B14" s="58"/>
      <c r="C14" s="56"/>
      <c r="D14" s="57"/>
      <c r="E14" s="57"/>
      <c r="F14" s="56"/>
    </row>
    <row r="15" spans="1:10" ht="15.75">
      <c r="A15" s="37"/>
      <c r="B15" s="45" t="s">
        <v>32</v>
      </c>
      <c r="C15" s="49">
        <f>SUM(C9)</f>
        <v>76070836</v>
      </c>
      <c r="D15" s="49">
        <f>SUM(D9)</f>
        <v>0</v>
      </c>
      <c r="E15" s="49">
        <f>SUM(E9)</f>
        <v>47365758</v>
      </c>
      <c r="F15" s="63">
        <f>E15/C15*100</f>
        <v>62.26533122365054</v>
      </c>
      <c r="J15" s="35"/>
    </row>
    <row r="16" spans="1:10" ht="15.75">
      <c r="A16" s="37"/>
      <c r="B16" s="37"/>
      <c r="C16" s="35"/>
      <c r="D16" s="35"/>
      <c r="E16" s="35"/>
      <c r="F16" s="35"/>
      <c r="J16" s="35"/>
    </row>
    <row r="19" spans="3:5" ht="15.75">
      <c r="C19" s="38"/>
      <c r="D19" s="38"/>
      <c r="E19" s="38"/>
    </row>
    <row r="20" spans="2:5" ht="15.75">
      <c r="B20" s="33"/>
      <c r="C20" s="38"/>
      <c r="D20" s="38"/>
      <c r="E20" s="38"/>
    </row>
    <row r="21" ht="15.75">
      <c r="B21" s="65"/>
    </row>
    <row r="22" spans="2:9" ht="15.75">
      <c r="B22" s="133"/>
      <c r="C22" s="133"/>
      <c r="D22" s="133"/>
      <c r="E22" s="133"/>
      <c r="F22" s="133"/>
      <c r="I22" s="64"/>
    </row>
    <row r="23" ht="15.75">
      <c r="H23" s="64"/>
    </row>
    <row r="24" ht="15.75">
      <c r="I24" s="66"/>
    </row>
    <row r="25" ht="15.75">
      <c r="I25" s="66"/>
    </row>
    <row r="26" ht="15.75">
      <c r="I26" s="66"/>
    </row>
    <row r="27" spans="2:9" ht="15.75">
      <c r="B27" s="33"/>
      <c r="C27" s="33"/>
      <c r="D27" s="33"/>
      <c r="E27" s="33"/>
      <c r="F27" s="33"/>
      <c r="G27" s="36"/>
      <c r="H27" s="36"/>
      <c r="I27" s="74"/>
    </row>
    <row r="28" ht="15.75">
      <c r="I28" s="66"/>
    </row>
    <row r="29" spans="2:9" ht="15.75">
      <c r="B29" s="65"/>
      <c r="I29" s="66"/>
    </row>
    <row r="30" ht="15.75">
      <c r="I30" s="66"/>
    </row>
    <row r="31" ht="15.75">
      <c r="I31" s="66"/>
    </row>
    <row r="32" ht="15.75">
      <c r="I32" s="66"/>
    </row>
    <row r="33" ht="15.75">
      <c r="I33" s="66"/>
    </row>
    <row r="34" ht="15.75">
      <c r="I34" s="66"/>
    </row>
    <row r="35" ht="15.75">
      <c r="I35" s="66"/>
    </row>
  </sheetData>
  <sheetProtection/>
  <mergeCells count="1">
    <mergeCell ref="B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/ Dok 102618-14&amp;R&amp;D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B72" sqref="B72"/>
    </sheetView>
  </sheetViews>
  <sheetFormatPr defaultColWidth="9.28125" defaultRowHeight="12.75"/>
  <cols>
    <col min="1" max="1" width="7.28125" style="1" customWidth="1"/>
    <col min="2" max="2" width="24.421875" style="1" customWidth="1"/>
    <col min="3" max="3" width="11.28125" style="1" customWidth="1"/>
    <col min="4" max="4" width="10.00390625" style="1" hidden="1" customWidth="1"/>
    <col min="5" max="5" width="11.28125" style="1" customWidth="1"/>
    <col min="6" max="6" width="8.57421875" style="60" hidden="1" customWidth="1"/>
    <col min="7" max="7" width="8.421875" style="1" hidden="1" customWidth="1"/>
    <col min="8" max="8" width="11.7109375" style="111" customWidth="1"/>
    <col min="9" max="9" width="12.421875" style="1" customWidth="1"/>
    <col min="10" max="10" width="14.57421875" style="1" customWidth="1"/>
    <col min="11" max="11" width="37.7109375" style="1" customWidth="1"/>
    <col min="12" max="12" width="11.28125" style="82" customWidth="1"/>
    <col min="13" max="16384" width="9.28125" style="1" customWidth="1"/>
  </cols>
  <sheetData>
    <row r="1" spans="1:19" s="21" customFormat="1" ht="15">
      <c r="A1" s="20" t="s">
        <v>0</v>
      </c>
      <c r="F1" s="59"/>
      <c r="G1" s="22"/>
      <c r="H1" s="110"/>
      <c r="I1" s="22"/>
      <c r="J1" s="22"/>
      <c r="L1" s="81"/>
      <c r="M1" s="67"/>
      <c r="N1" s="67"/>
      <c r="O1" s="67"/>
      <c r="P1" s="67"/>
      <c r="Q1" s="67"/>
      <c r="R1" s="67"/>
      <c r="S1" s="67"/>
    </row>
    <row r="2" spans="7:19" ht="12.75">
      <c r="G2" s="2"/>
      <c r="I2" s="2"/>
      <c r="J2" s="2"/>
      <c r="L2" s="80"/>
      <c r="M2" s="68"/>
      <c r="N2" s="68"/>
      <c r="O2" s="68"/>
      <c r="P2" s="68"/>
      <c r="Q2" s="68"/>
      <c r="R2" s="68"/>
      <c r="S2" s="68"/>
    </row>
    <row r="3" spans="1:19" s="21" customFormat="1" ht="15">
      <c r="A3" s="20" t="s">
        <v>2</v>
      </c>
      <c r="F3" s="59"/>
      <c r="G3" s="22"/>
      <c r="H3" s="110"/>
      <c r="I3" s="22"/>
      <c r="J3" s="22"/>
      <c r="L3" s="81"/>
      <c r="M3" s="67"/>
      <c r="N3" s="67"/>
      <c r="O3" s="67"/>
      <c r="P3" s="67"/>
      <c r="Q3" s="67"/>
      <c r="R3" s="67"/>
      <c r="S3" s="67"/>
    </row>
    <row r="4" spans="1:19" ht="23.25" customHeight="1">
      <c r="A4" s="134" t="s">
        <v>1</v>
      </c>
      <c r="B4" s="135"/>
      <c r="C4" s="9" t="s">
        <v>46</v>
      </c>
      <c r="D4" s="9" t="s">
        <v>63</v>
      </c>
      <c r="E4" s="9" t="s">
        <v>3</v>
      </c>
      <c r="F4" s="136" t="s">
        <v>4</v>
      </c>
      <c r="G4" s="9" t="s">
        <v>4</v>
      </c>
      <c r="H4" s="9" t="s">
        <v>119</v>
      </c>
      <c r="I4" s="9" t="s">
        <v>85</v>
      </c>
      <c r="J4" s="9" t="s">
        <v>120</v>
      </c>
      <c r="K4" s="10" t="s">
        <v>6</v>
      </c>
      <c r="L4" s="80"/>
      <c r="M4" s="68"/>
      <c r="N4" s="68"/>
      <c r="O4" s="68"/>
      <c r="P4" s="68"/>
      <c r="Q4" s="68"/>
      <c r="R4" s="68"/>
      <c r="S4" s="68"/>
    </row>
    <row r="5" spans="1:19" ht="17.25" customHeight="1">
      <c r="A5" s="19" t="s">
        <v>27</v>
      </c>
      <c r="B5" s="19" t="s">
        <v>28</v>
      </c>
      <c r="C5" s="11" t="s">
        <v>89</v>
      </c>
      <c r="D5" s="11" t="s">
        <v>89</v>
      </c>
      <c r="E5" s="11" t="s">
        <v>97</v>
      </c>
      <c r="F5" s="137"/>
      <c r="G5" s="12"/>
      <c r="H5" s="12" t="s">
        <v>124</v>
      </c>
      <c r="I5" s="11" t="s">
        <v>86</v>
      </c>
      <c r="J5" s="11" t="s">
        <v>144</v>
      </c>
      <c r="K5" s="13"/>
      <c r="L5" s="80"/>
      <c r="M5" s="68"/>
      <c r="N5" s="68"/>
      <c r="O5" s="68"/>
      <c r="P5" s="68"/>
      <c r="Q5" s="68"/>
      <c r="R5" s="68"/>
      <c r="S5" s="68"/>
    </row>
    <row r="6" spans="1:19" ht="17.25" customHeight="1">
      <c r="A6" s="27"/>
      <c r="B6" s="28" t="s">
        <v>56</v>
      </c>
      <c r="C6" s="29"/>
      <c r="D6" s="30"/>
      <c r="E6" s="30"/>
      <c r="F6" s="61"/>
      <c r="G6" s="30"/>
      <c r="H6" s="112"/>
      <c r="I6" s="31" t="s">
        <v>142</v>
      </c>
      <c r="J6" s="31" t="s">
        <v>143</v>
      </c>
      <c r="K6" s="32"/>
      <c r="L6" s="80"/>
      <c r="M6" s="68"/>
      <c r="N6" s="68"/>
      <c r="O6" s="68"/>
      <c r="P6" s="68"/>
      <c r="Q6" s="68"/>
      <c r="R6" s="68"/>
      <c r="S6" s="68"/>
    </row>
    <row r="7" spans="1:19" ht="12.75">
      <c r="A7" s="16" t="s">
        <v>7</v>
      </c>
      <c r="B7" s="17" t="s">
        <v>9</v>
      </c>
      <c r="C7" s="6"/>
      <c r="D7" s="6"/>
      <c r="E7" s="6"/>
      <c r="F7" s="62"/>
      <c r="G7" s="8"/>
      <c r="H7" s="113"/>
      <c r="I7" s="8"/>
      <c r="J7" s="8"/>
      <c r="K7" s="92"/>
      <c r="L7" s="80"/>
      <c r="M7" s="68"/>
      <c r="N7" s="68"/>
      <c r="O7" s="68"/>
      <c r="P7" s="68"/>
      <c r="Q7" s="68"/>
      <c r="R7" s="68"/>
      <c r="S7" s="68"/>
    </row>
    <row r="8" spans="1:19" ht="12.75">
      <c r="A8" s="14" t="s">
        <v>14</v>
      </c>
      <c r="B8" s="15" t="s">
        <v>15</v>
      </c>
      <c r="C8" s="6"/>
      <c r="D8" s="6"/>
      <c r="E8" s="6"/>
      <c r="F8" s="62"/>
      <c r="G8" s="8"/>
      <c r="I8" s="91"/>
      <c r="J8" s="91"/>
      <c r="K8" s="92"/>
      <c r="L8" s="80"/>
      <c r="M8" s="68"/>
      <c r="N8" s="68"/>
      <c r="O8" s="68"/>
      <c r="P8" s="68"/>
      <c r="Q8" s="68"/>
      <c r="R8" s="68"/>
      <c r="S8" s="68"/>
    </row>
    <row r="9" spans="1:19" ht="18.75" customHeight="1">
      <c r="A9" s="39" t="s">
        <v>83</v>
      </c>
      <c r="B9" s="4" t="s">
        <v>16</v>
      </c>
      <c r="C9" s="7">
        <v>1471179</v>
      </c>
      <c r="D9" s="7">
        <v>0</v>
      </c>
      <c r="E9" s="7">
        <v>941404</v>
      </c>
      <c r="F9" s="62">
        <f>E9/C9*100</f>
        <v>63.98976603118995</v>
      </c>
      <c r="G9" s="8"/>
      <c r="H9" s="114">
        <v>1321179</v>
      </c>
      <c r="I9" s="91">
        <v>-150000</v>
      </c>
      <c r="J9" s="91">
        <v>150000</v>
      </c>
      <c r="K9" s="92" t="s">
        <v>132</v>
      </c>
      <c r="L9" s="80"/>
      <c r="M9" s="68"/>
      <c r="N9" s="68"/>
      <c r="O9" s="68"/>
      <c r="P9" s="68"/>
      <c r="Q9" s="68"/>
      <c r="R9" s="68"/>
      <c r="S9" s="68"/>
    </row>
    <row r="10" spans="1:19" ht="20.25" customHeight="1">
      <c r="A10" s="39" t="s">
        <v>71</v>
      </c>
      <c r="B10" s="88" t="s">
        <v>72</v>
      </c>
      <c r="C10" s="7">
        <v>-816957</v>
      </c>
      <c r="D10" s="7">
        <v>0</v>
      </c>
      <c r="E10" s="7">
        <v>55013</v>
      </c>
      <c r="F10" s="62"/>
      <c r="G10" s="8"/>
      <c r="H10" s="114">
        <v>58043</v>
      </c>
      <c r="I10" s="91">
        <v>875000</v>
      </c>
      <c r="J10" s="91">
        <v>-875000</v>
      </c>
      <c r="K10" s="93" t="s">
        <v>133</v>
      </c>
      <c r="L10" s="80"/>
      <c r="M10" s="68"/>
      <c r="N10" s="68"/>
      <c r="O10" s="68"/>
      <c r="P10" s="68"/>
      <c r="Q10" s="68"/>
      <c r="R10" s="68"/>
      <c r="S10" s="68"/>
    </row>
    <row r="11" spans="1:19" ht="15" customHeight="1">
      <c r="A11" s="14" t="s">
        <v>17</v>
      </c>
      <c r="B11" s="15" t="s">
        <v>18</v>
      </c>
      <c r="C11" s="6"/>
      <c r="D11" s="6"/>
      <c r="E11" s="6"/>
      <c r="F11" s="62"/>
      <c r="G11" s="8"/>
      <c r="H11" s="114"/>
      <c r="I11" s="91"/>
      <c r="J11" s="91"/>
      <c r="K11" s="92"/>
      <c r="L11" s="80"/>
      <c r="M11" s="68"/>
      <c r="N11" s="68"/>
      <c r="O11" s="68"/>
      <c r="P11" s="68"/>
      <c r="Q11" s="68"/>
      <c r="R11" s="68"/>
      <c r="S11" s="68"/>
    </row>
    <row r="12" spans="1:19" ht="48.75" customHeight="1">
      <c r="A12" s="40" t="s">
        <v>70</v>
      </c>
      <c r="B12" s="87" t="s">
        <v>69</v>
      </c>
      <c r="C12" s="7">
        <v>8385654</v>
      </c>
      <c r="D12" s="7">
        <v>0</v>
      </c>
      <c r="E12" s="7">
        <v>8793737</v>
      </c>
      <c r="F12" s="62">
        <f aca="true" t="shared" si="0" ref="F12:F19">E12/C12*100</f>
        <v>104.86644214035066</v>
      </c>
      <c r="G12" s="8"/>
      <c r="H12" s="114">
        <v>10185654</v>
      </c>
      <c r="I12" s="91">
        <v>1800000</v>
      </c>
      <c r="J12" s="91">
        <v>-775000</v>
      </c>
      <c r="K12" s="93" t="s">
        <v>125</v>
      </c>
      <c r="L12" s="80"/>
      <c r="M12" s="68"/>
      <c r="N12" s="68"/>
      <c r="O12" s="68"/>
      <c r="P12" s="68"/>
      <c r="Q12" s="68"/>
      <c r="R12" s="68"/>
      <c r="S12" s="68"/>
    </row>
    <row r="13" spans="1:19" ht="12.75">
      <c r="A13" s="40" t="s">
        <v>74</v>
      </c>
      <c r="B13" s="83" t="s">
        <v>34</v>
      </c>
      <c r="C13" s="7">
        <v>100975</v>
      </c>
      <c r="D13" s="7">
        <v>0</v>
      </c>
      <c r="E13" s="7">
        <v>104630</v>
      </c>
      <c r="F13" s="62">
        <f t="shared" si="0"/>
        <v>103.61970784847733</v>
      </c>
      <c r="G13" s="8"/>
      <c r="H13" s="114">
        <v>125975</v>
      </c>
      <c r="I13" s="91">
        <v>25000</v>
      </c>
      <c r="J13" s="91"/>
      <c r="K13" s="92" t="s">
        <v>134</v>
      </c>
      <c r="L13" s="80"/>
      <c r="M13" s="68"/>
      <c r="N13" s="68"/>
      <c r="O13" s="68"/>
      <c r="P13" s="68"/>
      <c r="Q13" s="68"/>
      <c r="R13" s="68"/>
      <c r="S13" s="68"/>
    </row>
    <row r="14" spans="1:19" ht="12.75">
      <c r="A14" s="40" t="s">
        <v>75</v>
      </c>
      <c r="B14" s="83" t="s">
        <v>68</v>
      </c>
      <c r="C14" s="7">
        <v>49085</v>
      </c>
      <c r="D14" s="7">
        <v>0</v>
      </c>
      <c r="E14" s="7">
        <v>17867</v>
      </c>
      <c r="F14" s="62">
        <f>E14/C14*100</f>
        <v>36.40012223693593</v>
      </c>
      <c r="G14" s="8"/>
      <c r="H14" s="114">
        <v>49085</v>
      </c>
      <c r="I14" s="91">
        <v>0</v>
      </c>
      <c r="J14" s="91"/>
      <c r="K14" s="92" t="s">
        <v>135</v>
      </c>
      <c r="L14" s="80"/>
      <c r="M14" s="68"/>
      <c r="N14" s="68"/>
      <c r="O14" s="68"/>
      <c r="P14" s="68"/>
      <c r="Q14" s="68"/>
      <c r="R14" s="68"/>
      <c r="S14" s="68"/>
    </row>
    <row r="15" spans="1:19" ht="12.75">
      <c r="A15" s="40" t="s">
        <v>90</v>
      </c>
      <c r="B15" s="83" t="s">
        <v>91</v>
      </c>
      <c r="C15" s="7">
        <v>250000</v>
      </c>
      <c r="D15" s="7">
        <v>0</v>
      </c>
      <c r="E15" s="7">
        <v>-10916</v>
      </c>
      <c r="F15" s="62"/>
      <c r="G15" s="8"/>
      <c r="H15" s="114">
        <v>250000</v>
      </c>
      <c r="I15" s="91">
        <v>0</v>
      </c>
      <c r="J15" s="91"/>
      <c r="K15" s="92" t="s">
        <v>135</v>
      </c>
      <c r="L15" s="80"/>
      <c r="M15" s="68"/>
      <c r="N15" s="68"/>
      <c r="O15" s="68"/>
      <c r="P15" s="68"/>
      <c r="Q15" s="68"/>
      <c r="R15" s="68"/>
      <c r="S15" s="68"/>
    </row>
    <row r="16" spans="1:19" ht="25.5">
      <c r="A16" s="40" t="s">
        <v>76</v>
      </c>
      <c r="B16" s="83" t="s">
        <v>35</v>
      </c>
      <c r="C16" s="7">
        <v>576830</v>
      </c>
      <c r="D16" s="7">
        <v>0</v>
      </c>
      <c r="E16" s="7">
        <v>703042</v>
      </c>
      <c r="F16" s="62">
        <f t="shared" si="0"/>
        <v>121.88027668463846</v>
      </c>
      <c r="G16" s="8"/>
      <c r="H16" s="114">
        <v>726830</v>
      </c>
      <c r="I16" s="91">
        <v>150000</v>
      </c>
      <c r="J16" s="91">
        <v>-150000</v>
      </c>
      <c r="K16" s="125" t="s">
        <v>126</v>
      </c>
      <c r="L16" s="80"/>
      <c r="M16" s="68"/>
      <c r="N16" s="68"/>
      <c r="O16" s="68"/>
      <c r="P16" s="68"/>
      <c r="Q16" s="68"/>
      <c r="R16" s="68"/>
      <c r="S16" s="68"/>
    </row>
    <row r="17" spans="1:19" ht="12.75">
      <c r="A17" s="40" t="s">
        <v>77</v>
      </c>
      <c r="B17" s="83" t="s">
        <v>36</v>
      </c>
      <c r="C17" s="7">
        <v>-7531</v>
      </c>
      <c r="D17" s="7">
        <v>0</v>
      </c>
      <c r="E17" s="7">
        <v>3195</v>
      </c>
      <c r="F17" s="62">
        <f t="shared" si="0"/>
        <v>-42.42464480148719</v>
      </c>
      <c r="G17" s="8"/>
      <c r="H17" s="114">
        <v>-7531</v>
      </c>
      <c r="I17" s="91">
        <v>0</v>
      </c>
      <c r="J17" s="91"/>
      <c r="K17" s="92" t="s">
        <v>135</v>
      </c>
      <c r="L17" s="80"/>
      <c r="M17" s="68"/>
      <c r="N17" s="68"/>
      <c r="O17" s="68"/>
      <c r="P17" s="68"/>
      <c r="Q17" s="68"/>
      <c r="R17" s="68"/>
      <c r="S17" s="68"/>
    </row>
    <row r="18" spans="1:19" ht="39.75" customHeight="1">
      <c r="A18" s="40" t="s">
        <v>78</v>
      </c>
      <c r="B18" s="83" t="s">
        <v>37</v>
      </c>
      <c r="C18" s="7">
        <v>-279107</v>
      </c>
      <c r="D18" s="7">
        <v>0</v>
      </c>
      <c r="E18" s="7">
        <v>350351</v>
      </c>
      <c r="F18" s="62">
        <f t="shared" si="0"/>
        <v>-125.52569444693253</v>
      </c>
      <c r="G18" s="8"/>
      <c r="H18" s="114">
        <v>520893</v>
      </c>
      <c r="I18" s="91">
        <v>800000</v>
      </c>
      <c r="J18" s="91">
        <v>-800000</v>
      </c>
      <c r="K18" s="93" t="s">
        <v>127</v>
      </c>
      <c r="L18" s="80"/>
      <c r="M18" s="68"/>
      <c r="N18" s="68"/>
      <c r="O18" s="68"/>
      <c r="P18" s="68"/>
      <c r="Q18" s="68"/>
      <c r="R18" s="68"/>
      <c r="S18" s="68"/>
    </row>
    <row r="19" spans="1:19" ht="12.75">
      <c r="A19" s="40" t="s">
        <v>79</v>
      </c>
      <c r="B19" s="83" t="s">
        <v>44</v>
      </c>
      <c r="C19" s="7">
        <v>125256</v>
      </c>
      <c r="D19" s="7">
        <v>0</v>
      </c>
      <c r="E19" s="7">
        <v>75768</v>
      </c>
      <c r="F19" s="62">
        <f t="shared" si="0"/>
        <v>60.49051542441081</v>
      </c>
      <c r="G19" s="8"/>
      <c r="H19" s="114">
        <v>125256</v>
      </c>
      <c r="I19" s="91">
        <v>0</v>
      </c>
      <c r="J19" s="91"/>
      <c r="K19" s="92" t="s">
        <v>135</v>
      </c>
      <c r="L19" s="80"/>
      <c r="M19" s="68"/>
      <c r="N19" s="68"/>
      <c r="O19" s="68"/>
      <c r="P19" s="68"/>
      <c r="Q19" s="68"/>
      <c r="R19" s="68"/>
      <c r="S19" s="68"/>
    </row>
    <row r="20" spans="1:19" ht="12" customHeight="1">
      <c r="A20" s="14" t="s">
        <v>8</v>
      </c>
      <c r="B20" s="18" t="s">
        <v>10</v>
      </c>
      <c r="C20" s="7"/>
      <c r="D20" s="7"/>
      <c r="E20" s="7"/>
      <c r="F20" s="62"/>
      <c r="G20" s="8"/>
      <c r="H20" s="114"/>
      <c r="I20" s="91"/>
      <c r="J20" s="91"/>
      <c r="K20" s="92"/>
      <c r="L20" s="84"/>
      <c r="M20" s="68"/>
      <c r="N20" s="68"/>
      <c r="O20" s="68"/>
      <c r="P20" s="68"/>
      <c r="Q20" s="68"/>
      <c r="R20" s="68"/>
      <c r="S20" s="68"/>
    </row>
    <row r="21" spans="1:19" ht="12.75" customHeight="1">
      <c r="A21" s="14"/>
      <c r="B21" s="18" t="s">
        <v>29</v>
      </c>
      <c r="C21" s="7"/>
      <c r="D21" s="7"/>
      <c r="E21" s="7"/>
      <c r="F21" s="62"/>
      <c r="G21" s="8"/>
      <c r="H21" s="114"/>
      <c r="I21" s="91"/>
      <c r="J21" s="91"/>
      <c r="K21" s="92"/>
      <c r="L21" s="84"/>
      <c r="M21" s="68"/>
      <c r="N21" s="68"/>
      <c r="O21" s="68"/>
      <c r="P21" s="68"/>
      <c r="Q21" s="68"/>
      <c r="R21" s="68"/>
      <c r="S21" s="68"/>
    </row>
    <row r="22" spans="1:19" ht="24" customHeight="1">
      <c r="A22" s="40" t="s">
        <v>38</v>
      </c>
      <c r="B22" s="88" t="s">
        <v>39</v>
      </c>
      <c r="C22" s="7">
        <v>6750311</v>
      </c>
      <c r="D22" s="7">
        <v>0</v>
      </c>
      <c r="E22" s="7">
        <v>3449969</v>
      </c>
      <c r="F22" s="62">
        <f>E22/C22*100</f>
        <v>51.10829708438619</v>
      </c>
      <c r="G22" s="8"/>
      <c r="H22" s="114">
        <v>5550311</v>
      </c>
      <c r="I22" s="91">
        <v>-1200000</v>
      </c>
      <c r="J22" s="91">
        <v>1100000</v>
      </c>
      <c r="K22" s="93" t="s">
        <v>128</v>
      </c>
      <c r="L22" s="84"/>
      <c r="M22" s="68"/>
      <c r="N22" s="68"/>
      <c r="O22" s="68"/>
      <c r="P22" s="68"/>
      <c r="Q22" s="68"/>
      <c r="R22" s="68"/>
      <c r="S22" s="68"/>
    </row>
    <row r="23" spans="1:19" ht="27" customHeight="1">
      <c r="A23" s="40" t="s">
        <v>40</v>
      </c>
      <c r="B23" s="89" t="s">
        <v>73</v>
      </c>
      <c r="C23" s="7">
        <v>-10240</v>
      </c>
      <c r="D23" s="7">
        <v>0</v>
      </c>
      <c r="E23" s="7">
        <v>-153599</v>
      </c>
      <c r="F23" s="62"/>
      <c r="G23" s="8"/>
      <c r="H23" s="114">
        <v>-10240</v>
      </c>
      <c r="I23" s="91">
        <v>0</v>
      </c>
      <c r="J23" s="91"/>
      <c r="K23" s="92" t="s">
        <v>135</v>
      </c>
      <c r="L23" s="84"/>
      <c r="M23" s="68"/>
      <c r="N23" s="68"/>
      <c r="O23" s="68"/>
      <c r="P23" s="68"/>
      <c r="Q23" s="68"/>
      <c r="R23" s="68"/>
      <c r="S23" s="68"/>
    </row>
    <row r="24" spans="1:19" ht="12" customHeight="1">
      <c r="A24" s="40" t="s">
        <v>50</v>
      </c>
      <c r="B24" s="5" t="s">
        <v>52</v>
      </c>
      <c r="C24" s="7">
        <v>489520</v>
      </c>
      <c r="D24" s="7">
        <v>0</v>
      </c>
      <c r="E24" s="7">
        <v>294033</v>
      </c>
      <c r="F24" s="62">
        <f>E24/C24*100</f>
        <v>60.06557444026802</v>
      </c>
      <c r="G24" s="8"/>
      <c r="H24" s="114">
        <v>389520</v>
      </c>
      <c r="I24" s="91">
        <v>-100000</v>
      </c>
      <c r="J24" s="91"/>
      <c r="K24" s="92" t="s">
        <v>132</v>
      </c>
      <c r="L24" s="84"/>
      <c r="M24" s="68"/>
      <c r="N24" s="68"/>
      <c r="O24" s="68"/>
      <c r="P24" s="68"/>
      <c r="Q24" s="68"/>
      <c r="R24" s="68"/>
      <c r="S24" s="68"/>
    </row>
    <row r="25" spans="1:19" ht="12" customHeight="1">
      <c r="A25" s="40" t="s">
        <v>66</v>
      </c>
      <c r="B25" s="5" t="s">
        <v>67</v>
      </c>
      <c r="C25" s="7">
        <v>0</v>
      </c>
      <c r="D25" s="7">
        <v>0</v>
      </c>
      <c r="E25" s="7">
        <v>0</v>
      </c>
      <c r="F25" s="62"/>
      <c r="G25" s="8"/>
      <c r="H25" s="114">
        <v>-50000</v>
      </c>
      <c r="I25" s="91">
        <v>-50000</v>
      </c>
      <c r="J25" s="91"/>
      <c r="K25" s="92" t="s">
        <v>136</v>
      </c>
      <c r="L25" s="84"/>
      <c r="M25" s="68"/>
      <c r="N25" s="68"/>
      <c r="O25" s="68"/>
      <c r="P25" s="68"/>
      <c r="Q25" s="68"/>
      <c r="R25" s="68"/>
      <c r="S25" s="68"/>
    </row>
    <row r="26" spans="1:19" ht="12.75">
      <c r="A26" s="14" t="s">
        <v>12</v>
      </c>
      <c r="B26" s="18" t="s">
        <v>13</v>
      </c>
      <c r="C26" s="7"/>
      <c r="D26" s="7"/>
      <c r="E26" s="7"/>
      <c r="F26" s="62"/>
      <c r="G26" s="8"/>
      <c r="H26" s="114"/>
      <c r="I26" s="8"/>
      <c r="J26" s="8"/>
      <c r="K26" s="92"/>
      <c r="L26" s="80"/>
      <c r="M26" s="68"/>
      <c r="N26" s="68"/>
      <c r="O26" s="68"/>
      <c r="P26" s="68"/>
      <c r="Q26" s="68"/>
      <c r="R26" s="68"/>
      <c r="S26" s="68"/>
    </row>
    <row r="27" spans="1:19" ht="12.75">
      <c r="A27" s="14"/>
      <c r="B27" s="18" t="s">
        <v>11</v>
      </c>
      <c r="C27" s="7"/>
      <c r="D27" s="7"/>
      <c r="E27" s="7"/>
      <c r="F27" s="62"/>
      <c r="G27" s="8"/>
      <c r="H27" s="114"/>
      <c r="I27" s="8"/>
      <c r="J27" s="8"/>
      <c r="K27" s="92"/>
      <c r="L27" s="80"/>
      <c r="M27" s="68"/>
      <c r="N27" s="68"/>
      <c r="O27" s="68"/>
      <c r="P27" s="68"/>
      <c r="Q27" s="68"/>
      <c r="R27" s="68"/>
      <c r="S27" s="68"/>
    </row>
    <row r="28" spans="1:19" ht="12.75">
      <c r="A28" s="90" t="s">
        <v>80</v>
      </c>
      <c r="B28" s="5" t="s">
        <v>84</v>
      </c>
      <c r="C28" s="7">
        <v>1855870</v>
      </c>
      <c r="D28" s="7">
        <v>0</v>
      </c>
      <c r="E28" s="7">
        <v>1543270</v>
      </c>
      <c r="F28" s="62">
        <f>E28/C28*100</f>
        <v>83.15614779052412</v>
      </c>
      <c r="G28" s="8"/>
      <c r="H28" s="114">
        <v>1855870</v>
      </c>
      <c r="I28" s="91">
        <v>0</v>
      </c>
      <c r="J28" s="91"/>
      <c r="K28" s="92" t="s">
        <v>135</v>
      </c>
      <c r="L28" s="80"/>
      <c r="M28" s="68"/>
      <c r="N28" s="68"/>
      <c r="O28" s="68"/>
      <c r="P28" s="68"/>
      <c r="Q28" s="68"/>
      <c r="R28" s="68"/>
      <c r="S28" s="68"/>
    </row>
    <row r="29" spans="1:19" ht="14.25" customHeight="1">
      <c r="A29" s="40" t="s">
        <v>60</v>
      </c>
      <c r="B29" s="89" t="s">
        <v>61</v>
      </c>
      <c r="C29" s="7">
        <v>0</v>
      </c>
      <c r="D29" s="7">
        <v>0</v>
      </c>
      <c r="E29" s="7">
        <v>0</v>
      </c>
      <c r="F29" s="62"/>
      <c r="G29" s="8"/>
      <c r="H29" s="114"/>
      <c r="I29" s="8"/>
      <c r="J29" s="8"/>
      <c r="K29" s="93"/>
      <c r="L29" s="80"/>
      <c r="M29" s="68"/>
      <c r="N29" s="68"/>
      <c r="O29" s="68"/>
      <c r="P29" s="68"/>
      <c r="Q29" s="68"/>
      <c r="R29" s="68"/>
      <c r="S29" s="68"/>
    </row>
    <row r="30" spans="1:19" ht="25.5">
      <c r="A30" s="40" t="s">
        <v>53</v>
      </c>
      <c r="B30" s="5" t="s">
        <v>59</v>
      </c>
      <c r="C30" s="7">
        <v>271467</v>
      </c>
      <c r="D30" s="7">
        <v>0</v>
      </c>
      <c r="E30" s="7">
        <v>108098</v>
      </c>
      <c r="F30" s="62">
        <f>E30/C30*100</f>
        <v>39.819941281997444</v>
      </c>
      <c r="G30" s="8"/>
      <c r="H30" s="114">
        <v>171467</v>
      </c>
      <c r="I30" s="91">
        <v>-100000</v>
      </c>
      <c r="J30" s="91"/>
      <c r="K30" s="93" t="s">
        <v>95</v>
      </c>
      <c r="L30" s="80"/>
      <c r="M30" s="68"/>
      <c r="N30" s="68"/>
      <c r="O30" s="68"/>
      <c r="P30" s="68"/>
      <c r="Q30" s="68"/>
      <c r="R30" s="68"/>
      <c r="S30" s="68"/>
    </row>
    <row r="31" spans="1:19" ht="12.75">
      <c r="A31" s="14"/>
      <c r="B31" s="18" t="s">
        <v>42</v>
      </c>
      <c r="C31" s="7"/>
      <c r="D31" s="7"/>
      <c r="E31" s="7"/>
      <c r="F31" s="62">
        <v>52.4</v>
      </c>
      <c r="G31" s="8"/>
      <c r="H31" s="114"/>
      <c r="I31" s="8"/>
      <c r="J31" s="8"/>
      <c r="K31" s="92"/>
      <c r="L31" s="80"/>
      <c r="M31" s="68"/>
      <c r="N31" s="68"/>
      <c r="O31" s="68"/>
      <c r="P31" s="68"/>
      <c r="Q31" s="68"/>
      <c r="R31" s="68"/>
      <c r="S31" s="68"/>
    </row>
    <row r="32" spans="1:19" ht="12.75">
      <c r="A32" s="14" t="s">
        <v>19</v>
      </c>
      <c r="B32" s="18" t="s">
        <v>20</v>
      </c>
      <c r="C32" s="7"/>
      <c r="D32" s="7"/>
      <c r="E32" s="7"/>
      <c r="F32" s="62"/>
      <c r="G32" s="8"/>
      <c r="H32" s="114"/>
      <c r="I32" s="8"/>
      <c r="J32" s="8"/>
      <c r="K32" s="92"/>
      <c r="L32" s="80"/>
      <c r="M32" s="68"/>
      <c r="N32" s="68"/>
      <c r="O32" s="68"/>
      <c r="P32" s="68"/>
      <c r="Q32" s="68"/>
      <c r="R32" s="68"/>
      <c r="S32" s="68"/>
    </row>
    <row r="33" spans="1:19" ht="22.5" customHeight="1">
      <c r="A33" s="6">
        <v>201001</v>
      </c>
      <c r="B33" s="4" t="s">
        <v>39</v>
      </c>
      <c r="C33" s="7">
        <v>1459668</v>
      </c>
      <c r="D33" s="7">
        <v>0</v>
      </c>
      <c r="E33" s="7">
        <v>1244407</v>
      </c>
      <c r="F33" s="62">
        <f>E33/C33*100</f>
        <v>85.25274240443717</v>
      </c>
      <c r="G33" s="8"/>
      <c r="H33" s="114">
        <v>1459668</v>
      </c>
      <c r="I33" s="91">
        <v>0</v>
      </c>
      <c r="J33" s="91"/>
      <c r="K33" s="93" t="s">
        <v>88</v>
      </c>
      <c r="L33" s="80"/>
      <c r="M33" s="68"/>
      <c r="N33" s="68"/>
      <c r="O33" s="68"/>
      <c r="P33" s="68"/>
      <c r="Q33" s="68"/>
      <c r="R33" s="68"/>
      <c r="S33" s="68"/>
    </row>
    <row r="34" spans="1:19" ht="24" customHeight="1">
      <c r="A34" s="6">
        <v>201003</v>
      </c>
      <c r="B34" s="4" t="s">
        <v>54</v>
      </c>
      <c r="C34" s="7">
        <v>2193639</v>
      </c>
      <c r="D34" s="7">
        <v>0</v>
      </c>
      <c r="E34" s="7">
        <v>-1086353</v>
      </c>
      <c r="F34" s="62">
        <f>E34/C34*100</f>
        <v>-49.522870444954705</v>
      </c>
      <c r="G34" s="8"/>
      <c r="H34" s="114">
        <v>-806361</v>
      </c>
      <c r="I34" s="91">
        <v>-3000000</v>
      </c>
      <c r="J34" s="91">
        <v>2100000</v>
      </c>
      <c r="K34" s="93" t="s">
        <v>137</v>
      </c>
      <c r="L34" s="80"/>
      <c r="M34" s="68"/>
      <c r="N34" s="68"/>
      <c r="O34" s="68"/>
      <c r="P34" s="68"/>
      <c r="Q34" s="68"/>
      <c r="R34" s="68"/>
      <c r="S34" s="68"/>
    </row>
    <row r="35" spans="1:19" ht="25.5">
      <c r="A35" s="6">
        <v>201005</v>
      </c>
      <c r="B35" s="4" t="s">
        <v>64</v>
      </c>
      <c r="C35" s="7">
        <v>2462760</v>
      </c>
      <c r="D35" s="7">
        <v>0</v>
      </c>
      <c r="E35" s="7">
        <v>1452989</v>
      </c>
      <c r="F35" s="62">
        <f>E35/C35*100</f>
        <v>58.99840016891618</v>
      </c>
      <c r="G35" s="8"/>
      <c r="H35" s="114">
        <v>1927760</v>
      </c>
      <c r="I35" s="91">
        <v>-535000</v>
      </c>
      <c r="J35" s="91">
        <v>1005350</v>
      </c>
      <c r="K35" s="94" t="s">
        <v>129</v>
      </c>
      <c r="L35" s="80"/>
      <c r="M35" s="68"/>
      <c r="N35" s="68"/>
      <c r="O35" s="68"/>
      <c r="P35" s="68"/>
      <c r="Q35" s="68"/>
      <c r="R35" s="68"/>
      <c r="S35" s="68"/>
    </row>
    <row r="36" spans="1:19" ht="12.75">
      <c r="A36" s="6"/>
      <c r="B36" s="5"/>
      <c r="C36" s="7"/>
      <c r="D36" s="7"/>
      <c r="E36" s="7"/>
      <c r="F36" s="62"/>
      <c r="G36" s="8"/>
      <c r="H36" s="114"/>
      <c r="I36" s="8"/>
      <c r="J36" s="8"/>
      <c r="K36" s="93"/>
      <c r="L36" s="80"/>
      <c r="M36" s="68"/>
      <c r="N36" s="68"/>
      <c r="O36" s="68"/>
      <c r="P36" s="68"/>
      <c r="Q36" s="68"/>
      <c r="R36" s="68"/>
      <c r="S36" s="68"/>
    </row>
    <row r="37" spans="1:19" ht="14.25" customHeight="1">
      <c r="A37" s="14"/>
      <c r="B37" s="18" t="s">
        <v>41</v>
      </c>
      <c r="C37" s="7"/>
      <c r="D37" s="7"/>
      <c r="E37" s="7"/>
      <c r="F37" s="62"/>
      <c r="G37" s="8"/>
      <c r="H37" s="114"/>
      <c r="I37" s="8"/>
      <c r="J37" s="8"/>
      <c r="K37" s="92"/>
      <c r="L37" s="80"/>
      <c r="M37" s="68"/>
      <c r="N37" s="68"/>
      <c r="O37" s="68"/>
      <c r="P37" s="68"/>
      <c r="Q37" s="68"/>
      <c r="R37" s="68"/>
      <c r="S37" s="68"/>
    </row>
    <row r="38" spans="1:19" ht="12.75">
      <c r="A38" s="6">
        <v>203001</v>
      </c>
      <c r="B38" s="5" t="s">
        <v>39</v>
      </c>
      <c r="C38" s="7">
        <v>-529710</v>
      </c>
      <c r="D38" s="7">
        <v>0</v>
      </c>
      <c r="E38" s="7">
        <v>-375927</v>
      </c>
      <c r="F38" s="62">
        <f>E38/C38*100</f>
        <v>70.96845443733363</v>
      </c>
      <c r="G38" s="8"/>
      <c r="H38" s="114">
        <v>-229710</v>
      </c>
      <c r="I38" s="91">
        <v>300000</v>
      </c>
      <c r="J38" s="91"/>
      <c r="K38" s="92" t="s">
        <v>138</v>
      </c>
      <c r="L38" s="80"/>
      <c r="M38" s="68"/>
      <c r="N38" s="68"/>
      <c r="O38" s="68"/>
      <c r="P38" s="68"/>
      <c r="Q38" s="68"/>
      <c r="R38" s="68"/>
      <c r="S38" s="68"/>
    </row>
    <row r="39" spans="1:19" ht="12.75">
      <c r="A39" s="6"/>
      <c r="B39" s="5"/>
      <c r="C39" s="7"/>
      <c r="D39" s="7"/>
      <c r="E39" s="7"/>
      <c r="F39" s="62"/>
      <c r="G39" s="8"/>
      <c r="H39" s="114"/>
      <c r="I39" s="8"/>
      <c r="J39" s="8"/>
      <c r="K39" s="92"/>
      <c r="L39" s="80"/>
      <c r="M39" s="68"/>
      <c r="N39" s="68"/>
      <c r="O39" s="68"/>
      <c r="P39" s="68"/>
      <c r="Q39" s="68"/>
      <c r="R39" s="68"/>
      <c r="S39" s="68"/>
    </row>
    <row r="40" spans="1:19" ht="12.75">
      <c r="A40" s="6"/>
      <c r="B40" s="18" t="s">
        <v>30</v>
      </c>
      <c r="C40" s="7"/>
      <c r="D40" s="7"/>
      <c r="E40" s="7"/>
      <c r="F40" s="62"/>
      <c r="G40" s="8"/>
      <c r="H40" s="114"/>
      <c r="I40" s="8"/>
      <c r="J40" s="8"/>
      <c r="K40" s="92"/>
      <c r="L40" s="80"/>
      <c r="M40" s="68"/>
      <c r="N40" s="68"/>
      <c r="O40" s="68"/>
      <c r="P40" s="68"/>
      <c r="Q40" s="68"/>
      <c r="R40" s="68"/>
      <c r="S40" s="68"/>
    </row>
    <row r="41" spans="1:19" ht="38.25">
      <c r="A41" s="6">
        <v>205001</v>
      </c>
      <c r="B41" s="4" t="s">
        <v>39</v>
      </c>
      <c r="C41" s="7">
        <v>2180400</v>
      </c>
      <c r="D41" s="7">
        <v>0</v>
      </c>
      <c r="E41" s="7">
        <v>1267447</v>
      </c>
      <c r="F41" s="62">
        <f>E41/C41*100</f>
        <v>58.12910475142176</v>
      </c>
      <c r="G41" s="8"/>
      <c r="H41" s="114">
        <v>1880400</v>
      </c>
      <c r="I41" s="91">
        <v>-300000</v>
      </c>
      <c r="J41" s="91"/>
      <c r="K41" s="93" t="s">
        <v>92</v>
      </c>
      <c r="L41" s="80"/>
      <c r="M41" s="68"/>
      <c r="N41" s="68"/>
      <c r="O41" s="68"/>
      <c r="P41" s="68"/>
      <c r="Q41" s="68"/>
      <c r="R41" s="68"/>
      <c r="S41" s="68"/>
    </row>
    <row r="42" spans="1:19" ht="25.5">
      <c r="A42" s="6">
        <v>205002</v>
      </c>
      <c r="B42" s="5" t="s">
        <v>62</v>
      </c>
      <c r="C42" s="7">
        <v>-22040</v>
      </c>
      <c r="D42" s="7">
        <v>0</v>
      </c>
      <c r="E42" s="7">
        <v>30514</v>
      </c>
      <c r="F42" s="62"/>
      <c r="G42" s="8"/>
      <c r="H42" s="114">
        <v>27960</v>
      </c>
      <c r="I42" s="91">
        <v>50000</v>
      </c>
      <c r="J42" s="91"/>
      <c r="K42" s="93" t="s">
        <v>139</v>
      </c>
      <c r="L42" s="80"/>
      <c r="M42" s="68"/>
      <c r="N42" s="68"/>
      <c r="O42" s="68"/>
      <c r="P42" s="68"/>
      <c r="Q42" s="68"/>
      <c r="R42" s="68"/>
      <c r="S42" s="68"/>
    </row>
    <row r="43" spans="1:19" ht="12.75">
      <c r="A43" s="6">
        <v>205003</v>
      </c>
      <c r="B43" s="4" t="s">
        <v>81</v>
      </c>
      <c r="C43" s="7">
        <v>1300</v>
      </c>
      <c r="D43" s="7">
        <v>0</v>
      </c>
      <c r="E43" s="7">
        <v>46599</v>
      </c>
      <c r="F43" s="62"/>
      <c r="G43" s="8"/>
      <c r="H43" s="114">
        <v>1300</v>
      </c>
      <c r="I43" s="8">
        <v>0</v>
      </c>
      <c r="J43" s="8"/>
      <c r="K43" s="93" t="s">
        <v>88</v>
      </c>
      <c r="L43" s="80"/>
      <c r="M43" s="68"/>
      <c r="N43" s="68"/>
      <c r="O43" s="68"/>
      <c r="P43" s="68"/>
      <c r="Q43" s="68"/>
      <c r="R43" s="68"/>
      <c r="S43" s="68"/>
    </row>
    <row r="44" spans="1:19" ht="12.75">
      <c r="A44" s="14" t="s">
        <v>21</v>
      </c>
      <c r="B44" s="18" t="s">
        <v>22</v>
      </c>
      <c r="C44" s="7"/>
      <c r="D44" s="7"/>
      <c r="E44" s="7"/>
      <c r="F44" s="62"/>
      <c r="G44" s="8"/>
      <c r="H44" s="114"/>
      <c r="I44" s="8"/>
      <c r="J44" s="8"/>
      <c r="K44" s="92"/>
      <c r="L44" s="80"/>
      <c r="M44" s="68"/>
      <c r="N44" s="68"/>
      <c r="O44" s="68"/>
      <c r="P44" s="68"/>
      <c r="Q44" s="68"/>
      <c r="R44" s="68"/>
      <c r="S44" s="68"/>
    </row>
    <row r="45" spans="1:19" ht="35.25" customHeight="1">
      <c r="A45" s="6">
        <v>211020</v>
      </c>
      <c r="B45" s="4" t="s">
        <v>82</v>
      </c>
      <c r="C45" s="7">
        <v>16391742</v>
      </c>
      <c r="D45" s="7">
        <v>0</v>
      </c>
      <c r="E45" s="7">
        <v>13127456</v>
      </c>
      <c r="F45" s="62" t="s">
        <v>94</v>
      </c>
      <c r="G45" s="8"/>
      <c r="H45" s="114">
        <v>20391742</v>
      </c>
      <c r="I45" s="91">
        <v>4000000</v>
      </c>
      <c r="J45" s="91">
        <v>-1755350</v>
      </c>
      <c r="K45" s="93" t="s">
        <v>131</v>
      </c>
      <c r="L45" s="80"/>
      <c r="M45" s="68"/>
      <c r="N45" s="68"/>
      <c r="O45" s="68"/>
      <c r="P45" s="68"/>
      <c r="Q45" s="68"/>
      <c r="R45" s="68"/>
      <c r="S45" s="68"/>
    </row>
    <row r="46" spans="1:19" ht="25.5">
      <c r="A46" s="6">
        <v>212005</v>
      </c>
      <c r="B46" s="5" t="s">
        <v>43</v>
      </c>
      <c r="C46" s="7">
        <v>18462405</v>
      </c>
      <c r="D46" s="7">
        <v>0</v>
      </c>
      <c r="E46" s="7">
        <v>12521267</v>
      </c>
      <c r="F46" s="62">
        <f>E46/C46*100</f>
        <v>67.82034626583048</v>
      </c>
      <c r="G46" s="8"/>
      <c r="H46" s="114">
        <v>17962405</v>
      </c>
      <c r="I46" s="91">
        <v>-500000</v>
      </c>
      <c r="J46" s="91"/>
      <c r="K46" s="93" t="s">
        <v>140</v>
      </c>
      <c r="L46" s="80"/>
      <c r="M46" s="68"/>
      <c r="N46" s="68"/>
      <c r="O46" s="68"/>
      <c r="P46" s="68"/>
      <c r="Q46" s="68"/>
      <c r="R46" s="68"/>
      <c r="S46" s="68"/>
    </row>
    <row r="47" spans="1:19" ht="2.25" customHeight="1" hidden="1">
      <c r="A47" s="69"/>
      <c r="B47" s="70"/>
      <c r="C47" s="71"/>
      <c r="D47" s="71"/>
      <c r="E47" s="71"/>
      <c r="F47" s="72"/>
      <c r="G47" s="73"/>
      <c r="H47" s="115"/>
      <c r="I47" s="73"/>
      <c r="J47" s="73"/>
      <c r="K47" s="95"/>
      <c r="L47" s="80"/>
      <c r="M47" s="68"/>
      <c r="N47" s="68"/>
      <c r="O47" s="68"/>
      <c r="P47" s="68"/>
      <c r="Q47" s="68"/>
      <c r="R47" s="68"/>
      <c r="S47" s="68"/>
    </row>
    <row r="48" spans="1:19" ht="9.75" customHeight="1">
      <c r="A48" s="138" t="s">
        <v>23</v>
      </c>
      <c r="B48" s="139"/>
      <c r="C48" s="142">
        <f aca="true" t="shared" si="1" ref="C48:H48">SUM(C9:C47)</f>
        <v>61812476</v>
      </c>
      <c r="D48" s="142">
        <f t="shared" si="1"/>
        <v>0</v>
      </c>
      <c r="E48" s="142">
        <f t="shared" si="1"/>
        <v>44504261</v>
      </c>
      <c r="F48" s="142">
        <f t="shared" si="1"/>
        <v>901.4926292977437</v>
      </c>
      <c r="G48" s="142">
        <f t="shared" si="1"/>
        <v>0</v>
      </c>
      <c r="H48" s="142">
        <f t="shared" si="1"/>
        <v>63877476</v>
      </c>
      <c r="I48" s="142">
        <f>SUM(I1:I47)</f>
        <v>2065000</v>
      </c>
      <c r="J48" s="142">
        <f>SUM(J1:J47)</f>
        <v>0</v>
      </c>
      <c r="K48" s="144"/>
      <c r="L48" s="80"/>
      <c r="M48" s="68"/>
      <c r="O48" s="68"/>
      <c r="P48" s="68"/>
      <c r="Q48" s="68"/>
      <c r="R48" s="68"/>
      <c r="S48" s="68"/>
    </row>
    <row r="49" spans="1:19" ht="12.75" customHeight="1">
      <c r="A49" s="140"/>
      <c r="B49" s="141"/>
      <c r="C49" s="143"/>
      <c r="D49" s="143"/>
      <c r="E49" s="143"/>
      <c r="F49" s="143"/>
      <c r="G49" s="143"/>
      <c r="H49" s="143"/>
      <c r="I49" s="148"/>
      <c r="J49" s="148"/>
      <c r="K49" s="145"/>
      <c r="L49" s="80"/>
      <c r="M49" s="68"/>
      <c r="N49" s="68"/>
      <c r="O49" s="68"/>
      <c r="P49" s="68"/>
      <c r="Q49" s="68"/>
      <c r="R49" s="68"/>
      <c r="S49" s="68"/>
    </row>
    <row r="50" spans="1:19" ht="12.75" customHeight="1">
      <c r="A50" s="96" t="s">
        <v>96</v>
      </c>
      <c r="B50" s="96" t="s">
        <v>130</v>
      </c>
      <c r="C50" s="97"/>
      <c r="D50" s="97"/>
      <c r="E50" s="97"/>
      <c r="F50" s="97"/>
      <c r="G50" s="98"/>
      <c r="H50" s="116"/>
      <c r="I50" s="98"/>
      <c r="J50" s="98"/>
      <c r="K50" s="98"/>
      <c r="L50" s="80"/>
      <c r="M50" s="68"/>
      <c r="N50" s="68"/>
      <c r="O50" s="68"/>
      <c r="P50" s="68"/>
      <c r="Q50" s="68"/>
      <c r="R50" s="68"/>
      <c r="S50" s="68"/>
    </row>
    <row r="51" spans="1:19" ht="12.75" customHeight="1">
      <c r="A51" s="96"/>
      <c r="B51" s="96" t="s">
        <v>141</v>
      </c>
      <c r="C51" s="97"/>
      <c r="D51" s="97"/>
      <c r="E51" s="97"/>
      <c r="F51" s="97"/>
      <c r="G51" s="98"/>
      <c r="H51" s="116"/>
      <c r="I51" s="98"/>
      <c r="J51" s="98"/>
      <c r="K51" s="98"/>
      <c r="L51" s="80"/>
      <c r="M51" s="68"/>
      <c r="N51" s="68"/>
      <c r="O51" s="68"/>
      <c r="P51" s="68"/>
      <c r="Q51" s="68"/>
      <c r="R51" s="68"/>
      <c r="S51" s="68"/>
    </row>
    <row r="52" spans="1:19" ht="12.75" customHeight="1">
      <c r="A52" s="96"/>
      <c r="B52" s="96" t="s">
        <v>118</v>
      </c>
      <c r="C52" s="97"/>
      <c r="D52" s="97"/>
      <c r="E52" s="97"/>
      <c r="F52" s="97"/>
      <c r="G52" s="98"/>
      <c r="H52" s="116"/>
      <c r="I52" s="98"/>
      <c r="J52" s="98"/>
      <c r="K52" s="98"/>
      <c r="L52" s="80"/>
      <c r="M52" s="68"/>
      <c r="N52" s="68"/>
      <c r="O52" s="68"/>
      <c r="P52" s="68"/>
      <c r="Q52" s="68"/>
      <c r="R52" s="68"/>
      <c r="S52" s="68"/>
    </row>
    <row r="53" spans="1:19" ht="12.75" customHeight="1">
      <c r="A53" s="96"/>
      <c r="B53" s="96"/>
      <c r="C53" s="97"/>
      <c r="D53" s="97"/>
      <c r="E53" s="97"/>
      <c r="F53" s="97"/>
      <c r="G53" s="98"/>
      <c r="H53" s="116"/>
      <c r="I53" s="98"/>
      <c r="J53" s="98"/>
      <c r="K53" s="98"/>
      <c r="L53" s="80"/>
      <c r="M53" s="68"/>
      <c r="N53" s="68"/>
      <c r="O53" s="68"/>
      <c r="P53" s="68"/>
      <c r="Q53" s="68"/>
      <c r="R53" s="68"/>
      <c r="S53" s="68"/>
    </row>
    <row r="54" spans="1:20" ht="14.25">
      <c r="A54" s="20" t="s">
        <v>24</v>
      </c>
      <c r="G54" s="2"/>
      <c r="H54" s="117"/>
      <c r="I54" s="2"/>
      <c r="J54" s="2"/>
      <c r="L54" s="80"/>
      <c r="M54" s="68"/>
      <c r="N54" s="68"/>
      <c r="O54" s="68"/>
      <c r="P54" s="68"/>
      <c r="Q54" s="68"/>
      <c r="R54" s="68"/>
      <c r="S54" s="68"/>
      <c r="T54" s="68"/>
    </row>
    <row r="55" spans="1:20" ht="14.25">
      <c r="A55" s="20" t="s">
        <v>25</v>
      </c>
      <c r="G55" s="2"/>
      <c r="H55" s="117"/>
      <c r="I55" s="2"/>
      <c r="J55" s="2"/>
      <c r="L55" s="80"/>
      <c r="M55" s="68"/>
      <c r="N55" s="68"/>
      <c r="O55" s="68"/>
      <c r="P55" s="68"/>
      <c r="Q55" s="68"/>
      <c r="R55" s="68"/>
      <c r="S55" s="68"/>
      <c r="T55" s="68"/>
    </row>
    <row r="56" spans="7:20" ht="12.75">
      <c r="G56" s="2"/>
      <c r="H56" s="117"/>
      <c r="I56" s="2"/>
      <c r="J56" s="2"/>
      <c r="L56" s="80"/>
      <c r="M56" s="68"/>
      <c r="N56" s="68"/>
      <c r="O56" s="68"/>
      <c r="P56" s="68"/>
      <c r="Q56" s="68"/>
      <c r="R56" s="68"/>
      <c r="S56" s="68"/>
      <c r="T56" s="68"/>
    </row>
    <row r="57" spans="1:20" ht="23.25" customHeight="1">
      <c r="A57" s="149" t="s">
        <v>1</v>
      </c>
      <c r="B57" s="150"/>
      <c r="C57" s="9" t="s">
        <v>46</v>
      </c>
      <c r="D57" s="9" t="s">
        <v>63</v>
      </c>
      <c r="E57" s="9" t="s">
        <v>3</v>
      </c>
      <c r="F57" s="136" t="s">
        <v>4</v>
      </c>
      <c r="G57" s="9" t="s">
        <v>4</v>
      </c>
      <c r="H57" s="118"/>
      <c r="I57" s="9" t="s">
        <v>85</v>
      </c>
      <c r="J57" s="9"/>
      <c r="K57" s="10"/>
      <c r="L57" s="80"/>
      <c r="M57" s="68"/>
      <c r="N57" s="68"/>
      <c r="O57" s="68"/>
      <c r="P57" s="68"/>
      <c r="Q57" s="68"/>
      <c r="R57" s="68"/>
      <c r="S57" s="68"/>
      <c r="T57" s="68"/>
    </row>
    <row r="58" spans="1:20" ht="16.5" customHeight="1">
      <c r="A58" s="19" t="s">
        <v>27</v>
      </c>
      <c r="B58" s="19" t="s">
        <v>28</v>
      </c>
      <c r="C58" s="11" t="s">
        <v>89</v>
      </c>
      <c r="D58" s="11">
        <v>2014</v>
      </c>
      <c r="E58" s="11" t="s">
        <v>97</v>
      </c>
      <c r="F58" s="137"/>
      <c r="G58" s="12" t="s">
        <v>5</v>
      </c>
      <c r="H58" s="119"/>
      <c r="I58" s="11" t="s">
        <v>86</v>
      </c>
      <c r="J58" s="11"/>
      <c r="K58" s="13"/>
      <c r="L58" s="80"/>
      <c r="M58" s="68"/>
      <c r="N58" s="68"/>
      <c r="O58" s="68"/>
      <c r="P58" s="68"/>
      <c r="Q58" s="68"/>
      <c r="R58" s="68"/>
      <c r="S58" s="68"/>
      <c r="T58" s="68"/>
    </row>
    <row r="59" spans="1:20" ht="16.5" customHeight="1">
      <c r="A59" s="27"/>
      <c r="B59" s="28" t="s">
        <v>56</v>
      </c>
      <c r="C59" s="29"/>
      <c r="D59" s="30"/>
      <c r="E59" s="30"/>
      <c r="F59" s="61"/>
      <c r="G59" s="30"/>
      <c r="H59" s="120"/>
      <c r="I59" s="31" t="s">
        <v>142</v>
      </c>
      <c r="J59" s="31" t="s">
        <v>143</v>
      </c>
      <c r="K59" s="32"/>
      <c r="L59" s="80"/>
      <c r="M59" s="68"/>
      <c r="N59" s="68"/>
      <c r="O59" s="68"/>
      <c r="P59" s="68"/>
      <c r="Q59" s="68"/>
      <c r="R59" s="68"/>
      <c r="S59" s="68"/>
      <c r="T59" s="68"/>
    </row>
    <row r="60" spans="1:20" ht="12.75">
      <c r="A60" s="16" t="s">
        <v>7</v>
      </c>
      <c r="B60" s="17" t="s">
        <v>9</v>
      </c>
      <c r="C60" s="6"/>
      <c r="D60" s="6"/>
      <c r="E60" s="6"/>
      <c r="F60" s="62"/>
      <c r="G60" s="8"/>
      <c r="H60" s="114"/>
      <c r="I60" s="8"/>
      <c r="J60" s="8"/>
      <c r="K60" s="6"/>
      <c r="L60" s="80"/>
      <c r="M60" s="68"/>
      <c r="N60" s="68"/>
      <c r="O60" s="68"/>
      <c r="P60" s="68"/>
      <c r="Q60" s="68"/>
      <c r="R60" s="68"/>
      <c r="S60" s="68"/>
      <c r="T60" s="68"/>
    </row>
    <row r="61" spans="1:20" ht="12.75">
      <c r="A61" s="123"/>
      <c r="B61" s="124"/>
      <c r="C61" s="6"/>
      <c r="D61" s="6"/>
      <c r="E61" s="6"/>
      <c r="F61" s="62"/>
      <c r="G61" s="8"/>
      <c r="H61" s="114"/>
      <c r="I61" s="8"/>
      <c r="J61" s="8"/>
      <c r="K61" s="6"/>
      <c r="L61" s="80"/>
      <c r="M61" s="68"/>
      <c r="N61" s="68"/>
      <c r="O61" s="68"/>
      <c r="P61" s="68"/>
      <c r="Q61" s="68"/>
      <c r="R61" s="68"/>
      <c r="S61" s="68"/>
      <c r="T61" s="68"/>
    </row>
    <row r="62" spans="1:20" ht="16.5" customHeight="1">
      <c r="A62" s="14" t="s">
        <v>21</v>
      </c>
      <c r="B62" s="18" t="s">
        <v>22</v>
      </c>
      <c r="C62" s="7"/>
      <c r="D62" s="7"/>
      <c r="E62" s="7"/>
      <c r="F62" s="62"/>
      <c r="G62" s="8"/>
      <c r="H62" s="114"/>
      <c r="I62" s="8"/>
      <c r="J62" s="8"/>
      <c r="K62" s="92"/>
      <c r="L62" s="80"/>
      <c r="M62" s="68"/>
      <c r="N62" s="68"/>
      <c r="O62" s="68"/>
      <c r="P62" s="68"/>
      <c r="Q62" s="68"/>
      <c r="R62" s="68"/>
      <c r="S62" s="68"/>
      <c r="T62" s="68"/>
    </row>
    <row r="63" spans="1:19" ht="84" customHeight="1">
      <c r="A63" s="6">
        <v>211035</v>
      </c>
      <c r="B63" s="85" t="s">
        <v>65</v>
      </c>
      <c r="C63" s="7">
        <v>2641540</v>
      </c>
      <c r="D63" s="7">
        <v>0</v>
      </c>
      <c r="E63" s="7">
        <v>4000</v>
      </c>
      <c r="F63" s="62">
        <f>E63/C63*100</f>
        <v>0.1514268192039492</v>
      </c>
      <c r="G63" s="8"/>
      <c r="H63" s="114"/>
      <c r="I63" s="91">
        <v>1115000</v>
      </c>
      <c r="J63" s="91"/>
      <c r="K63" s="93" t="s">
        <v>122</v>
      </c>
      <c r="L63" s="80"/>
      <c r="M63" s="68"/>
      <c r="N63" s="68"/>
      <c r="O63" s="68"/>
      <c r="P63" s="68"/>
      <c r="Q63" s="68"/>
      <c r="R63" s="68"/>
      <c r="S63" s="68"/>
    </row>
    <row r="64" spans="1:19" ht="24" customHeight="1">
      <c r="A64" s="6"/>
      <c r="B64" s="4"/>
      <c r="C64" s="7"/>
      <c r="D64" s="7"/>
      <c r="E64" s="7"/>
      <c r="F64" s="62"/>
      <c r="G64" s="8"/>
      <c r="H64" s="114"/>
      <c r="I64" s="91"/>
      <c r="J64" s="91"/>
      <c r="K64" s="93"/>
      <c r="L64" s="80"/>
      <c r="M64" s="68"/>
      <c r="N64" s="68"/>
      <c r="O64" s="68"/>
      <c r="P64" s="68"/>
      <c r="Q64" s="68"/>
      <c r="R64" s="68"/>
      <c r="S64" s="68"/>
    </row>
    <row r="65" spans="1:19" ht="25.5">
      <c r="A65" s="6">
        <v>214005</v>
      </c>
      <c r="B65" s="4" t="s">
        <v>87</v>
      </c>
      <c r="C65" s="7">
        <v>11616820</v>
      </c>
      <c r="D65" s="7">
        <v>0</v>
      </c>
      <c r="E65" s="7">
        <v>2857497</v>
      </c>
      <c r="F65" s="62">
        <f>E65/C65*100</f>
        <v>24.597927832229473</v>
      </c>
      <c r="G65" s="8"/>
      <c r="H65" s="114"/>
      <c r="I65" s="91">
        <v>-3200000</v>
      </c>
      <c r="J65" s="91"/>
      <c r="K65" s="99" t="s">
        <v>93</v>
      </c>
      <c r="L65" s="80"/>
      <c r="M65" s="68"/>
      <c r="N65" s="68"/>
      <c r="O65" s="68"/>
      <c r="P65" s="68"/>
      <c r="Q65" s="68"/>
      <c r="R65" s="68"/>
      <c r="S65" s="68"/>
    </row>
    <row r="66" spans="1:19" ht="38.25">
      <c r="A66" s="6"/>
      <c r="B66" s="4"/>
      <c r="C66" s="7"/>
      <c r="D66" s="7"/>
      <c r="E66" s="7"/>
      <c r="F66" s="62"/>
      <c r="G66" s="8"/>
      <c r="H66" s="114"/>
      <c r="I66" s="91"/>
      <c r="J66" s="127"/>
      <c r="K66" s="128" t="s">
        <v>123</v>
      </c>
      <c r="L66" s="80"/>
      <c r="M66" s="68"/>
      <c r="N66" s="68"/>
      <c r="O66" s="68"/>
      <c r="P66" s="68"/>
      <c r="Q66" s="68"/>
      <c r="R66" s="68"/>
      <c r="S66" s="68"/>
    </row>
    <row r="67" spans="1:20" ht="10.5" customHeight="1">
      <c r="A67" s="151" t="s">
        <v>26</v>
      </c>
      <c r="B67" s="152"/>
      <c r="C67" s="146">
        <f>SUM(C62:C66)</f>
        <v>14258360</v>
      </c>
      <c r="D67" s="146">
        <f>SUM(D62:D66)</f>
        <v>0</v>
      </c>
      <c r="E67" s="146">
        <f>SUM(E62:E66)</f>
        <v>2861497</v>
      </c>
      <c r="F67" s="162">
        <f>+E67/C67*100</f>
        <v>20.068906943014483</v>
      </c>
      <c r="G67" s="160"/>
      <c r="H67" s="121"/>
      <c r="I67" s="146">
        <f>SUM(I62:I66)</f>
        <v>-2085000</v>
      </c>
      <c r="J67" s="109"/>
      <c r="K67" s="3"/>
      <c r="L67" s="80"/>
      <c r="M67" s="68"/>
      <c r="N67" s="68"/>
      <c r="O67" s="68"/>
      <c r="P67" s="68"/>
      <c r="Q67" s="68"/>
      <c r="R67" s="68"/>
      <c r="S67" s="68"/>
      <c r="T67" s="68"/>
    </row>
    <row r="68" spans="1:20" ht="9.75" customHeight="1" thickBot="1">
      <c r="A68" s="153"/>
      <c r="B68" s="154"/>
      <c r="C68" s="155"/>
      <c r="D68" s="147"/>
      <c r="E68" s="147"/>
      <c r="F68" s="163"/>
      <c r="G68" s="161"/>
      <c r="H68" s="122"/>
      <c r="I68" s="147"/>
      <c r="J68" s="108"/>
      <c r="K68" s="79"/>
      <c r="L68" s="80"/>
      <c r="M68" s="68"/>
      <c r="N68" s="68"/>
      <c r="O68" s="68"/>
      <c r="P68" s="68"/>
      <c r="Q68" s="68"/>
      <c r="R68" s="68"/>
      <c r="S68" s="68"/>
      <c r="T68" s="68"/>
    </row>
    <row r="69" spans="1:20" ht="12.75">
      <c r="A69" s="23" t="s">
        <v>57</v>
      </c>
      <c r="B69" s="24"/>
      <c r="C69" s="156">
        <f>C48+C67</f>
        <v>76070836</v>
      </c>
      <c r="D69" s="156">
        <f>D48+D67</f>
        <v>0</v>
      </c>
      <c r="E69" s="158">
        <f>E48+E67</f>
        <v>47365758</v>
      </c>
      <c r="H69" s="117"/>
      <c r="K69" s="68"/>
      <c r="L69" s="80"/>
      <c r="M69" s="68"/>
      <c r="N69" s="68"/>
      <c r="O69" s="68"/>
      <c r="P69" s="68"/>
      <c r="Q69" s="68"/>
      <c r="R69" s="68"/>
      <c r="S69" s="68"/>
      <c r="T69" s="68"/>
    </row>
    <row r="70" spans="1:20" ht="13.5" thickBot="1">
      <c r="A70" s="25" t="s">
        <v>58</v>
      </c>
      <c r="B70" s="26"/>
      <c r="C70" s="157"/>
      <c r="D70" s="157"/>
      <c r="E70" s="159"/>
      <c r="H70" s="117"/>
      <c r="K70" s="68"/>
      <c r="L70" s="80"/>
      <c r="M70" s="68"/>
      <c r="N70" s="68"/>
      <c r="O70" s="68"/>
      <c r="P70" s="68"/>
      <c r="Q70" s="68"/>
      <c r="R70" s="68"/>
      <c r="S70" s="68"/>
      <c r="T70" s="68"/>
    </row>
    <row r="73" ht="12.75">
      <c r="A73" s="1" t="s">
        <v>146</v>
      </c>
    </row>
    <row r="75" ht="12.75">
      <c r="A75" s="1" t="s">
        <v>147</v>
      </c>
    </row>
  </sheetData>
  <sheetProtection/>
  <mergeCells count="24">
    <mergeCell ref="H48:H49"/>
    <mergeCell ref="C69:C70"/>
    <mergeCell ref="E69:E70"/>
    <mergeCell ref="G67:G68"/>
    <mergeCell ref="D67:D68"/>
    <mergeCell ref="D69:D70"/>
    <mergeCell ref="F67:F68"/>
    <mergeCell ref="K48:K49"/>
    <mergeCell ref="I67:I68"/>
    <mergeCell ref="G48:G49"/>
    <mergeCell ref="I48:I49"/>
    <mergeCell ref="J48:J49"/>
    <mergeCell ref="A57:B57"/>
    <mergeCell ref="F57:F58"/>
    <mergeCell ref="A67:B68"/>
    <mergeCell ref="C67:C68"/>
    <mergeCell ref="E67:E68"/>
    <mergeCell ref="A4:B4"/>
    <mergeCell ref="F4:F5"/>
    <mergeCell ref="A48:B49"/>
    <mergeCell ref="C48:C49"/>
    <mergeCell ref="E48:E49"/>
    <mergeCell ref="F48:F49"/>
    <mergeCell ref="D48:D49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r:id="rId1"/>
  <headerFooter alignWithMargins="0">
    <oddFooter>&amp;LSag 14-3838 / Dok 102618-14&amp;R&amp;D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24.57421875" style="0" customWidth="1"/>
    <col min="2" max="2" width="24.57421875" style="102" customWidth="1"/>
    <col min="3" max="3" width="18.28125" style="102" customWidth="1"/>
    <col min="4" max="4" width="18.140625" style="0" customWidth="1"/>
    <col min="5" max="5" width="18.421875" style="0" customWidth="1"/>
    <col min="6" max="6" width="17.8515625" style="0" customWidth="1"/>
  </cols>
  <sheetData>
    <row r="1" spans="1:2" ht="15">
      <c r="A1" s="100" t="s">
        <v>100</v>
      </c>
      <c r="B1" s="104"/>
    </row>
    <row r="4" spans="2:3" ht="12.75">
      <c r="B4" s="102" t="s">
        <v>103</v>
      </c>
      <c r="C4" s="102" t="s">
        <v>102</v>
      </c>
    </row>
    <row r="7" spans="1:3" ht="12.75">
      <c r="A7" s="126" t="s">
        <v>16</v>
      </c>
      <c r="B7" s="129" t="s">
        <v>145</v>
      </c>
      <c r="C7" s="103">
        <v>150000</v>
      </c>
    </row>
    <row r="9" spans="1:10" ht="12.75">
      <c r="A9" s="126" t="s">
        <v>121</v>
      </c>
      <c r="B9" s="102" t="s">
        <v>104</v>
      </c>
      <c r="C9" s="103">
        <v>1200000</v>
      </c>
      <c r="D9" s="101"/>
      <c r="E9" s="101"/>
      <c r="F9" s="101"/>
      <c r="G9" s="101"/>
      <c r="H9" s="101"/>
      <c r="I9" s="101"/>
      <c r="J9" s="101"/>
    </row>
    <row r="10" spans="3:10" ht="12.75">
      <c r="C10" s="103"/>
      <c r="D10" s="101"/>
      <c r="E10" s="101"/>
      <c r="F10" s="101"/>
      <c r="G10" s="101"/>
      <c r="H10" s="101"/>
      <c r="I10" s="101"/>
      <c r="J10" s="101"/>
    </row>
    <row r="11" spans="1:10" ht="12.75">
      <c r="A11" t="s">
        <v>106</v>
      </c>
      <c r="B11" s="102" t="s">
        <v>105</v>
      </c>
      <c r="C11" s="103">
        <v>2000000</v>
      </c>
      <c r="D11" s="101"/>
      <c r="E11" s="101"/>
      <c r="F11" s="101"/>
      <c r="G11" s="101"/>
      <c r="H11" s="101"/>
      <c r="I11" s="101"/>
      <c r="J11" s="101"/>
    </row>
    <row r="12" spans="3:10" ht="12.75">
      <c r="C12" s="103"/>
      <c r="D12" s="101"/>
      <c r="E12" s="101"/>
      <c r="F12" s="101"/>
      <c r="G12" s="101"/>
      <c r="H12" s="101"/>
      <c r="I12" s="101"/>
      <c r="J12" s="101"/>
    </row>
    <row r="13" spans="1:10" ht="12.75">
      <c r="A13" s="105" t="s">
        <v>117</v>
      </c>
      <c r="B13" s="106" t="s">
        <v>107</v>
      </c>
      <c r="C13" s="107">
        <v>1005350</v>
      </c>
      <c r="D13" s="101"/>
      <c r="E13" s="101"/>
      <c r="F13" s="101"/>
      <c r="G13" s="101"/>
      <c r="H13" s="101"/>
      <c r="I13" s="101"/>
      <c r="J13" s="101"/>
    </row>
    <row r="14" spans="1:10" ht="12.75">
      <c r="A14" s="130" t="s">
        <v>148</v>
      </c>
      <c r="C14" s="103">
        <f>SUM(C7:C13)</f>
        <v>4355350</v>
      </c>
      <c r="D14" s="101"/>
      <c r="E14" s="101"/>
      <c r="F14" s="101"/>
      <c r="G14" s="101"/>
      <c r="H14" s="101"/>
      <c r="I14" s="101"/>
      <c r="J14" s="101"/>
    </row>
    <row r="15" spans="3:10" ht="12.75">
      <c r="C15" s="103"/>
      <c r="D15" s="101"/>
      <c r="E15" s="101"/>
      <c r="F15" s="101"/>
      <c r="G15" s="101"/>
      <c r="H15" s="101"/>
      <c r="I15" s="101"/>
      <c r="J15" s="101"/>
    </row>
    <row r="16" spans="3:10" ht="12.75">
      <c r="C16" s="103"/>
      <c r="D16" s="101"/>
      <c r="E16" s="101"/>
      <c r="F16" s="101"/>
      <c r="G16" s="101"/>
      <c r="H16" s="101"/>
      <c r="I16" s="101"/>
      <c r="J16" s="101"/>
    </row>
    <row r="17" spans="3:10" ht="12.75">
      <c r="C17" s="103" t="s">
        <v>108</v>
      </c>
      <c r="D17" s="101"/>
      <c r="E17" s="101"/>
      <c r="F17" s="101"/>
      <c r="G17" s="101"/>
      <c r="H17" s="101"/>
      <c r="I17" s="101"/>
      <c r="J17" s="101"/>
    </row>
    <row r="18" spans="3:10" ht="12.75">
      <c r="C18" s="103"/>
      <c r="D18" s="101"/>
      <c r="E18" s="101"/>
      <c r="F18" s="101"/>
      <c r="G18" s="101"/>
      <c r="H18" s="101"/>
      <c r="I18" s="101"/>
      <c r="J18" s="101"/>
    </row>
    <row r="19" spans="1:10" ht="12.75">
      <c r="A19" t="s">
        <v>101</v>
      </c>
      <c r="B19" s="102" t="s">
        <v>109</v>
      </c>
      <c r="C19" s="103">
        <v>-875000</v>
      </c>
      <c r="D19" s="101"/>
      <c r="E19" s="101"/>
      <c r="F19" s="101"/>
      <c r="G19" s="101"/>
      <c r="H19" s="101"/>
      <c r="I19" s="101"/>
      <c r="J19" s="101"/>
    </row>
    <row r="20" spans="3:10" ht="12.75">
      <c r="C20" s="103"/>
      <c r="D20" s="101"/>
      <c r="E20" s="101"/>
      <c r="F20" s="101"/>
      <c r="G20" s="101"/>
      <c r="H20" s="101"/>
      <c r="I20" s="101"/>
      <c r="J20" s="101"/>
    </row>
    <row r="21" spans="1:10" ht="12.75">
      <c r="A21" t="s">
        <v>110</v>
      </c>
      <c r="B21" s="102" t="s">
        <v>111</v>
      </c>
      <c r="C21" s="103">
        <v>-775000</v>
      </c>
      <c r="D21" s="101"/>
      <c r="E21" s="101"/>
      <c r="F21" s="101"/>
      <c r="G21" s="101"/>
      <c r="H21" s="101"/>
      <c r="I21" s="101"/>
      <c r="J21" s="101"/>
    </row>
    <row r="22" spans="3:10" ht="12.75">
      <c r="C22" s="103"/>
      <c r="D22" s="101"/>
      <c r="E22" s="101"/>
      <c r="F22" s="101"/>
      <c r="G22" s="101"/>
      <c r="H22" s="101"/>
      <c r="I22" s="101"/>
      <c r="J22" s="101"/>
    </row>
    <row r="23" spans="1:10" ht="12.75">
      <c r="A23" t="s">
        <v>112</v>
      </c>
      <c r="B23" s="102" t="s">
        <v>113</v>
      </c>
      <c r="C23" s="103">
        <v>-150000</v>
      </c>
      <c r="D23" s="101"/>
      <c r="E23" s="101"/>
      <c r="F23" s="101"/>
      <c r="G23" s="101"/>
      <c r="H23" s="101"/>
      <c r="I23" s="101"/>
      <c r="J23" s="101"/>
    </row>
    <row r="24" spans="3:10" ht="12.75">
      <c r="C24" s="103"/>
      <c r="D24" s="101"/>
      <c r="E24" s="101"/>
      <c r="F24" s="101"/>
      <c r="G24" s="101"/>
      <c r="H24" s="101"/>
      <c r="I24" s="101"/>
      <c r="J24" s="101"/>
    </row>
    <row r="25" spans="1:10" ht="12.75">
      <c r="A25" t="s">
        <v>114</v>
      </c>
      <c r="B25" s="102" t="s">
        <v>115</v>
      </c>
      <c r="C25" s="103">
        <v>-800000</v>
      </c>
      <c r="D25" s="101"/>
      <c r="E25" s="101"/>
      <c r="F25" s="101"/>
      <c r="G25" s="101"/>
      <c r="H25" s="101"/>
      <c r="I25" s="101"/>
      <c r="J25" s="101"/>
    </row>
    <row r="26" spans="3:10" ht="12.75">
      <c r="C26" s="103"/>
      <c r="D26" s="101"/>
      <c r="E26" s="101"/>
      <c r="F26" s="101"/>
      <c r="G26" s="101"/>
      <c r="H26" s="101"/>
      <c r="I26" s="101"/>
      <c r="J26" s="101"/>
    </row>
    <row r="27" spans="1:10" ht="12.75">
      <c r="A27" s="105" t="s">
        <v>82</v>
      </c>
      <c r="B27" s="106" t="s">
        <v>116</v>
      </c>
      <c r="C27" s="107">
        <v>-1755350</v>
      </c>
      <c r="D27" s="101"/>
      <c r="E27" s="101"/>
      <c r="F27" s="101"/>
      <c r="G27" s="101"/>
      <c r="H27" s="101"/>
      <c r="I27" s="101"/>
      <c r="J27" s="101"/>
    </row>
    <row r="28" spans="1:10" ht="12.75">
      <c r="A28" s="130" t="s">
        <v>149</v>
      </c>
      <c r="B28" s="131"/>
      <c r="C28" s="132">
        <f>SUM(C19:C27)</f>
        <v>-4355350</v>
      </c>
      <c r="D28" s="101"/>
      <c r="E28" s="101"/>
      <c r="F28" s="101"/>
      <c r="G28" s="101"/>
      <c r="H28" s="101"/>
      <c r="I28" s="101"/>
      <c r="J28" s="101"/>
    </row>
    <row r="29" spans="3:10" ht="12.75">
      <c r="C29" s="103"/>
      <c r="D29" s="101"/>
      <c r="E29" s="101"/>
      <c r="F29" s="101"/>
      <c r="G29" s="101"/>
      <c r="H29" s="101"/>
      <c r="I29" s="101"/>
      <c r="J29" s="101"/>
    </row>
    <row r="30" spans="1:10" ht="12.75">
      <c r="A30" s="126" t="s">
        <v>150</v>
      </c>
      <c r="C30" s="103">
        <v>0</v>
      </c>
      <c r="D30" s="101"/>
      <c r="E30" s="101"/>
      <c r="F30" s="101"/>
      <c r="G30" s="101"/>
      <c r="H30" s="101"/>
      <c r="I30" s="101"/>
      <c r="J30" s="101"/>
    </row>
    <row r="31" spans="3:10" ht="12.75">
      <c r="C31" s="103"/>
      <c r="D31" s="101"/>
      <c r="E31" s="101"/>
      <c r="F31" s="101"/>
      <c r="G31" s="101"/>
      <c r="H31" s="101"/>
      <c r="I31" s="101"/>
      <c r="J31" s="101"/>
    </row>
    <row r="32" spans="3:10" ht="12.75">
      <c r="C32" s="103"/>
      <c r="D32" s="101"/>
      <c r="E32" s="101"/>
      <c r="F32" s="101"/>
      <c r="G32" s="101"/>
      <c r="H32" s="101"/>
      <c r="I32" s="101"/>
      <c r="J32" s="101"/>
    </row>
    <row r="33" spans="3:10" ht="12.75">
      <c r="C33" s="103"/>
      <c r="D33" s="101"/>
      <c r="E33" s="101"/>
      <c r="F33" s="101"/>
      <c r="G33" s="101"/>
      <c r="H33" s="101"/>
      <c r="I33" s="101"/>
      <c r="J33" s="101"/>
    </row>
    <row r="34" spans="3:10" ht="12.75">
      <c r="C34" s="103"/>
      <c r="D34" s="101"/>
      <c r="E34" s="101"/>
      <c r="F34" s="101"/>
      <c r="G34" s="101"/>
      <c r="H34" s="101"/>
      <c r="I34" s="101"/>
      <c r="J34" s="101"/>
    </row>
    <row r="35" spans="3:10" ht="12.75">
      <c r="C35" s="103"/>
      <c r="D35" s="101"/>
      <c r="E35" s="101"/>
      <c r="F35" s="101"/>
      <c r="G35" s="101"/>
      <c r="H35" s="101"/>
      <c r="I35" s="101"/>
      <c r="J35" s="101"/>
    </row>
    <row r="36" spans="3:10" ht="12.75">
      <c r="C36" s="103"/>
      <c r="D36" s="101"/>
      <c r="E36" s="101"/>
      <c r="F36" s="101"/>
      <c r="G36" s="101"/>
      <c r="H36" s="101"/>
      <c r="I36" s="101"/>
      <c r="J36" s="101"/>
    </row>
  </sheetData>
  <sheetProtection/>
  <printOptions gridLines="1"/>
  <pageMargins left="0.7" right="0.7" top="0.75" bottom="0.75" header="0.3" footer="0.3"/>
  <pageSetup horizontalDpi="600" verticalDpi="600" orientation="portrait" paperSize="9" r:id="rId1"/>
  <headerFooter>
    <oddFooter>&amp;L&amp;D&amp;CDok. nr. 102618&amp;R&amp;A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-22-09-2014 - Bilag 218.02 Budgetopfølgning pr 31082014 for virksomhed 501 - Drift - Bemærkninger</dc:title>
  <dc:subject>ØVRIGE</dc:subject>
  <dc:creator>ANMK</dc:creator>
  <cp:keywords/>
  <dc:description>Samlet skema til budgetopfølgning pr. 31.08.2012 for virksomhed 501 - Drift</dc:description>
  <cp:lastModifiedBy>Lene Hvirring Bom</cp:lastModifiedBy>
  <cp:lastPrinted>2014-09-17T07:21:51Z</cp:lastPrinted>
  <dcterms:created xsi:type="dcterms:W3CDTF">1996-11-12T13:28:11Z</dcterms:created>
  <dcterms:modified xsi:type="dcterms:W3CDTF">2014-09-17T07:23:11Z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22-09-2014</vt:lpwstr>
  </property>
  <property fmtid="{D5CDD505-2E9C-101B-9397-08002B2CF9AE}" pid="5" name="MeetingDateAndTi">
    <vt:lpwstr>22-09-2014 fra 08:00 - 11:00</vt:lpwstr>
  </property>
  <property fmtid="{D5CDD505-2E9C-101B-9397-08002B2CF9AE}" pid="6" name="AccessLevelNa">
    <vt:lpwstr>Åben</vt:lpwstr>
  </property>
  <property fmtid="{D5CDD505-2E9C-101B-9397-08002B2CF9AE}" pid="7" name="Fusion">
    <vt:lpwstr>1645281</vt:lpwstr>
  </property>
  <property fmtid="{D5CDD505-2E9C-101B-9397-08002B2CF9AE}" pid="8" name="SortOrd">
    <vt:lpwstr>2</vt:lpwstr>
  </property>
  <property fmtid="{D5CDD505-2E9C-101B-9397-08002B2CF9AE}" pid="9" name="MeetingEndDa">
    <vt:lpwstr>2014-09-22T11:00:00Z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102618/14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2014-09-22T08:00:00Z</vt:lpwstr>
  </property>
  <property fmtid="{D5CDD505-2E9C-101B-9397-08002B2CF9AE}" pid="14" name="PWDescripti">
    <vt:lpwstr>DA-1202047   Kopi til: </vt:lpwstr>
  </property>
  <property fmtid="{D5CDD505-2E9C-101B-9397-08002B2CF9AE}" pid="15" name="U">
    <vt:lpwstr>1473351</vt:lpwstr>
  </property>
  <property fmtid="{D5CDD505-2E9C-101B-9397-08002B2CF9AE}" pid="16" name="PWFileTy">
    <vt:lpwstr>.XLS</vt:lpwstr>
  </property>
  <property fmtid="{D5CDD505-2E9C-101B-9397-08002B2CF9AE}" pid="17" name="Agenda">
    <vt:lpwstr>3010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